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ssaabloyeur.sharepoint.com/sites/GCST-Investorrelations/Investor Relations/Website/Key figures/2026 Q3/"/>
    </mc:Choice>
  </mc:AlternateContent>
  <xr:revisionPtr revIDLastSave="342" documentId="8_{9934B26D-1FCE-4E3D-B0F0-0740D1BAA062}" xr6:coauthVersionLast="47" xr6:coauthVersionMax="47" xr10:uidLastSave="{B4AC10A9-01A2-4AB9-82C7-041941B3F362}"/>
  <bookViews>
    <workbookView xWindow="-120" yWindow="-120" windowWidth="51840" windowHeight="21120" tabRatio="701" xr2:uid="{00000000-000D-0000-FFFF-FFFF00000000}"/>
  </bookViews>
  <sheets>
    <sheet name="START" sheetId="7" r:id="rId1"/>
    <sheet name="Definitions" sheetId="12" r:id="rId2"/>
    <sheet name="Q Figures" sheetId="1" r:id="rId3"/>
    <sheet name="Q BS" sheetId="16" r:id="rId4"/>
    <sheet name="Q Bridge" sheetId="2" r:id="rId5"/>
    <sheet name="Q PGR" sheetId="3" r:id="rId6"/>
    <sheet name="FY Figures" sheetId="9" r:id="rId7"/>
    <sheet name="Sales by country" sheetId="4" r:id="rId8"/>
    <sheet name="FY BS" sheetId="10" r:id="rId9"/>
    <sheet name="Key summary" sheetId="11" r:id="rId10"/>
    <sheet name="SR" sheetId="17" r:id="rId11"/>
    <sheet name="ACQ" sheetId="5" r:id="rId12"/>
  </sheets>
  <definedNames>
    <definedName name="_bdm.FastTrackBookmark.1_16_2024_8_27_55_AM.edm" hidden="1">'Q BS'!$AK$23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3" i="5" l="1"/>
  <c r="AT10" i="16"/>
  <c r="J61" i="9" l="1"/>
  <c r="E188" i="5"/>
  <c r="AL72" i="1"/>
  <c r="AG72" i="1"/>
  <c r="C61" i="9"/>
  <c r="D61" i="9"/>
  <c r="E61" i="9"/>
  <c r="F61" i="9"/>
  <c r="G61" i="9"/>
  <c r="H61" i="9"/>
  <c r="I61" i="9"/>
  <c r="B61" i="9"/>
  <c r="A175" i="5"/>
  <c r="A176" i="5" s="1"/>
  <c r="A177" i="5" s="1"/>
  <c r="A178" i="5" s="1"/>
  <c r="A179" i="5" s="1"/>
  <c r="A173" i="5"/>
  <c r="A171" i="5"/>
  <c r="AQ45" i="1"/>
  <c r="AQ44" i="1"/>
  <c r="AQ43" i="1"/>
  <c r="AQ42" i="1"/>
  <c r="AQ41" i="1"/>
  <c r="AQ40" i="1"/>
  <c r="A180" i="5" l="1"/>
  <c r="A181" i="5" s="1"/>
  <c r="A182" i="5" s="1"/>
  <c r="A183" i="5" s="1"/>
  <c r="A184" i="5" s="1"/>
  <c r="A185" i="5" s="1"/>
  <c r="A186" i="5" s="1"/>
  <c r="A187" i="5" s="1"/>
  <c r="E161" i="5"/>
  <c r="E131" i="5" l="1"/>
  <c r="AL77" i="1" l="1"/>
  <c r="AL76" i="1"/>
  <c r="AL75" i="1"/>
  <c r="AL74" i="1"/>
  <c r="AL73" i="1"/>
  <c r="A119" i="5" l="1"/>
  <c r="A120" i="5" s="1"/>
  <c r="A121" i="5" s="1"/>
  <c r="A122" i="5" s="1"/>
  <c r="A123" i="5" s="1"/>
  <c r="A124" i="5" s="1"/>
  <c r="AJ77" i="1" l="1"/>
  <c r="AJ76" i="1"/>
  <c r="AJ75" i="1"/>
  <c r="AJ74" i="1"/>
  <c r="AJ73" i="1"/>
  <c r="AJ72" i="1"/>
  <c r="AI77" i="1"/>
  <c r="AI76" i="1"/>
  <c r="AI75" i="1"/>
  <c r="AI74" i="1"/>
  <c r="AI73" i="1"/>
  <c r="AI72" i="1"/>
  <c r="AH77" i="1"/>
  <c r="AH76" i="1"/>
  <c r="AH75" i="1"/>
  <c r="AH74" i="1"/>
  <c r="AH73" i="1"/>
  <c r="AH72" i="1"/>
  <c r="E103" i="5" l="1"/>
  <c r="AC77" i="1"/>
  <c r="AG77" i="1"/>
  <c r="AG76" i="1"/>
  <c r="AG75" i="1"/>
  <c r="AG74" i="1"/>
  <c r="AG73" i="1"/>
  <c r="AF72" i="1" l="1"/>
  <c r="AF77" i="1"/>
  <c r="AB77" i="1"/>
  <c r="AF76" i="1"/>
  <c r="AF75" i="1"/>
  <c r="AF74" i="1"/>
  <c r="AF73" i="1"/>
  <c r="AE72" i="1"/>
  <c r="AE77" i="1"/>
  <c r="AE76" i="1"/>
  <c r="AE75" i="1"/>
  <c r="AE74" i="1"/>
  <c r="AE73" i="1"/>
  <c r="AD72" i="1" l="1"/>
  <c r="AD77" i="1"/>
  <c r="AD76" i="1"/>
  <c r="AD75" i="1"/>
  <c r="AD74" i="1"/>
  <c r="AD73" i="1"/>
  <c r="AA72" i="1"/>
  <c r="AB73" i="1"/>
  <c r="AB72" i="1"/>
  <c r="AA77" i="1"/>
  <c r="Z77" i="1"/>
  <c r="X77" i="1"/>
  <c r="W77" i="1"/>
  <c r="V77" i="1"/>
  <c r="AA76" i="1" l="1"/>
  <c r="Z76" i="1"/>
  <c r="AA75" i="1"/>
  <c r="Z75" i="1"/>
  <c r="AA74" i="1"/>
  <c r="Z74" i="1"/>
  <c r="AA73" i="1"/>
  <c r="Z73" i="1"/>
  <c r="Z72" i="1"/>
  <c r="AB76" i="1"/>
  <c r="AB75" i="1"/>
  <c r="AB74" i="1"/>
  <c r="W76" i="1"/>
  <c r="V76" i="1"/>
  <c r="W75" i="1"/>
  <c r="V75" i="1"/>
  <c r="W74" i="1"/>
  <c r="V74" i="1"/>
  <c r="W73" i="1"/>
  <c r="V73" i="1"/>
  <c r="W72" i="1"/>
  <c r="V72" i="1"/>
  <c r="X76" i="1"/>
  <c r="X75" i="1"/>
  <c r="X74" i="1"/>
  <c r="X73" i="1"/>
  <c r="X72" i="1"/>
  <c r="Y72" i="1" l="1"/>
  <c r="Y77" i="1"/>
  <c r="AC76" i="1"/>
  <c r="AC75" i="1"/>
  <c r="AC74" i="1"/>
  <c r="AC73" i="1"/>
  <c r="Y76" i="1"/>
  <c r="Y75" i="1"/>
  <c r="Y74" i="1"/>
  <c r="Y73" i="1"/>
  <c r="AC72" i="1"/>
  <c r="E78" i="5" l="1"/>
  <c r="E61" i="5" l="1"/>
  <c r="E45" i="5"/>
  <c r="E28" i="5"/>
</calcChain>
</file>

<file path=xl/sharedStrings.xml><?xml version="1.0" encoding="utf-8"?>
<sst xmlns="http://schemas.openxmlformats.org/spreadsheetml/2006/main" count="1933" uniqueCount="620">
  <si>
    <t>ASSA ABLOY key figures</t>
  </si>
  <si>
    <t>Sheet</t>
  </si>
  <si>
    <t xml:space="preserve">Value </t>
  </si>
  <si>
    <t>Financial definitions</t>
  </si>
  <si>
    <t>Definitions</t>
  </si>
  <si>
    <t>Quarterly figures</t>
  </si>
  <si>
    <t>Q Figures</t>
  </si>
  <si>
    <t>SEK M</t>
  </si>
  <si>
    <t>Quaterly balance sheet</t>
  </si>
  <si>
    <t>Q BR</t>
  </si>
  <si>
    <t>Quarterly Sales and EBIT brigde</t>
  </si>
  <si>
    <t>Q Bridge</t>
  </si>
  <si>
    <t>SEK M/ %</t>
  </si>
  <si>
    <t>Quarterly Product group reporting</t>
  </si>
  <si>
    <t>Q PGR</t>
  </si>
  <si>
    <t>Full year figures</t>
  </si>
  <si>
    <t>FY Figures</t>
  </si>
  <si>
    <t>Full year balance sheet</t>
  </si>
  <si>
    <t>FY BS</t>
  </si>
  <si>
    <t>Sales by country</t>
  </si>
  <si>
    <t>Key summary</t>
  </si>
  <si>
    <t>Sustainability figures</t>
  </si>
  <si>
    <t>SR</t>
  </si>
  <si>
    <t>Acquistions</t>
  </si>
  <si>
    <t>ACQ</t>
  </si>
  <si>
    <t xml:space="preserve">Key figure </t>
  </si>
  <si>
    <t>Definition</t>
  </si>
  <si>
    <t>Organic growth</t>
  </si>
  <si>
    <t>Change in sales for comparable units after adjustments for acquisitions and exchange-rate effects.</t>
  </si>
  <si>
    <t>Operating margin (EBITDA)</t>
  </si>
  <si>
    <t>Operating income before depreciation and amortization as a percentage of sales.</t>
  </si>
  <si>
    <t>Operating margin (EBITA)</t>
  </si>
  <si>
    <t>Operating income before amortization of intangible assets recognized in business combinations, as a percentage of sales. </t>
  </si>
  <si>
    <t>Operating margin (EBIT)</t>
  </si>
  <si>
    <t>Operating income as a percentage of sales.</t>
  </si>
  <si>
    <t>Profit margin (EBT)</t>
  </si>
  <si>
    <t>Income before tax as a percentage of sales.</t>
  </si>
  <si>
    <t>Items affecting comparability</t>
  </si>
  <si>
    <t>Restructuring costs and significant non-recurring operating expenses such as revaluation of previously owned shares in associates and goodwill impairment.</t>
  </si>
  <si>
    <t>Operating cash flow</t>
  </si>
  <si>
    <t>Cash flow from operating activities excluding restructuring payments and tax paid on income minus net capital expenditure and repayment of lease liabilities.</t>
  </si>
  <si>
    <t>Cash conversion</t>
  </si>
  <si>
    <t>Operating cash flow in relation to income before tax excluding items affecting comparability.</t>
  </si>
  <si>
    <t>Net capital expenditure</t>
  </si>
  <si>
    <t>Investments in, less disposals of, intangible assets and property, plant and equipment.</t>
  </si>
  <si>
    <t>Depreciation and amortization</t>
  </si>
  <si>
    <t xml:space="preserve">Depreciation, amortization and impairment of intangible assets and property, plant and equipment and right-of-use assets. </t>
  </si>
  <si>
    <t>Capital employed</t>
  </si>
  <si>
    <t>Total assets less interest-bearing assets and non-interest-bearing liabilities including deferred tax liability.</t>
  </si>
  <si>
    <t>Average adjusted capital employed</t>
  </si>
  <si>
    <t xml:space="preserve">Average capital employed excluding restructuring reserves for the last twelve months. </t>
  </si>
  <si>
    <t>Net debt</t>
  </si>
  <si>
    <t>Interest-bearing liabilities less interest-bearing assets.</t>
  </si>
  <si>
    <t>Net debt/EBITDA</t>
  </si>
  <si>
    <t>Net debt at the end of the period in relation to EBITDA for the last twelve months</t>
  </si>
  <si>
    <t>Net debt/Equity ratio</t>
  </si>
  <si>
    <t>Net debt in relation to equity.</t>
  </si>
  <si>
    <t>Equity ratio</t>
  </si>
  <si>
    <t>Shareholders‘ equity as a percentage of total assets.</t>
  </si>
  <si>
    <t>Shareholders' equity per share</t>
  </si>
  <si>
    <t>Equity excluding non-controlling interests in relation to number of outstanding shares after any potential dilution.</t>
  </si>
  <si>
    <t>Return on capital employed</t>
  </si>
  <si>
    <t xml:space="preserve">Operating income (EBIT), excluding items affecting comparability, for the last twelve months as a percentage of average adjusted capital employed. </t>
  </si>
  <si>
    <t>Return on equity</t>
  </si>
  <si>
    <t xml:space="preserve">Net income attributable to Parent company´s shareholders for the last twelve months </t>
  </si>
  <si>
    <t>Earnings per share before dilution</t>
  </si>
  <si>
    <t>Net income attributable to parent company's shareholders divided by weighted average number of outstanding shares. None of the Group's outstanding long-term incentive</t>
  </si>
  <si>
    <t>Earnings per share before and after dilution and excluding items affecting comparability</t>
  </si>
  <si>
    <t>Net income attributable to parent company's shareholders excluding items affecting comparability, net of tax, dividend by weighted average number of outstanding shares. None of the Group's outstanding long-term incentive</t>
  </si>
  <si>
    <t>Q1</t>
  </si>
  <si>
    <t>Q2</t>
  </si>
  <si>
    <t>Q3</t>
  </si>
  <si>
    <t>Q4</t>
  </si>
  <si>
    <t xml:space="preserve">Sales </t>
  </si>
  <si>
    <t>EMEIA</t>
  </si>
  <si>
    <t>AMERICAS</t>
  </si>
  <si>
    <t>APAC</t>
  </si>
  <si>
    <t>Other</t>
  </si>
  <si>
    <t>Group</t>
  </si>
  <si>
    <t>Cost of goods sold</t>
  </si>
  <si>
    <t>Gross income</t>
  </si>
  <si>
    <t>Selling, administrative and R&amp;D costs</t>
  </si>
  <si>
    <t>Share of earnings in associates</t>
  </si>
  <si>
    <t>Impairment of goodwill and other intangible assets</t>
  </si>
  <si>
    <t>Capital gain from divestment</t>
  </si>
  <si>
    <t>Revaluation previously owned shares in associated</t>
  </si>
  <si>
    <t>Group EBITA</t>
  </si>
  <si>
    <t>EBITA excluding items affecting comparability, %</t>
  </si>
  <si>
    <t xml:space="preserve">Operating profit excluding items affecting comparability </t>
  </si>
  <si>
    <t>Group EBIT</t>
  </si>
  <si>
    <t>Group EBIT %</t>
  </si>
  <si>
    <t>Finance net</t>
  </si>
  <si>
    <t xml:space="preserve">Income before tax </t>
  </si>
  <si>
    <t>Tax on income</t>
  </si>
  <si>
    <t>Net income for the period</t>
  </si>
  <si>
    <t>Return on capital employed, % 12-Months</t>
  </si>
  <si>
    <t>ASSETS</t>
  </si>
  <si>
    <t>Non-current assets</t>
  </si>
  <si>
    <t>Intangible assets</t>
  </si>
  <si>
    <t xml:space="preserve">Property, plant and equipment </t>
  </si>
  <si>
    <t>Right-of-use assets</t>
  </si>
  <si>
    <t>Investments in associates</t>
  </si>
  <si>
    <t>Other financial assets</t>
  </si>
  <si>
    <t>Deferred tax assets</t>
  </si>
  <si>
    <t>Total non-current assets</t>
  </si>
  <si>
    <t>Current assets</t>
  </si>
  <si>
    <t>Inventories</t>
  </si>
  <si>
    <t>Trade receivables</t>
  </si>
  <si>
    <t>Other current receivables and investments</t>
  </si>
  <si>
    <t>Assets of disposal group classified as held for sale</t>
  </si>
  <si>
    <t>Cash and cash equivalents</t>
  </si>
  <si>
    <t>Total current assets</t>
  </si>
  <si>
    <t>TOTAL ASSETS</t>
  </si>
  <si>
    <t>EQUITY AND LIABILITES</t>
  </si>
  <si>
    <t>Equity</t>
  </si>
  <si>
    <t>Equity attributable to the Parent company´s shareholders</t>
  </si>
  <si>
    <t>Non-controlling interest</t>
  </si>
  <si>
    <t>Total equity</t>
  </si>
  <si>
    <t>Non-current liabilities</t>
  </si>
  <si>
    <t>Long-term loans</t>
  </si>
  <si>
    <t>Non-current lease liabilities</t>
  </si>
  <si>
    <t>Deferred tax liabilities</t>
  </si>
  <si>
    <t>Other non-current liabilities and provisions</t>
  </si>
  <si>
    <t>Total non-current liabilities</t>
  </si>
  <si>
    <t>Current liabilities</t>
  </si>
  <si>
    <t>Short-term loans</t>
  </si>
  <si>
    <t>Current lease liabilities</t>
  </si>
  <si>
    <t>Trade payables</t>
  </si>
  <si>
    <t>Other current liabilities and provisions</t>
  </si>
  <si>
    <t>Liabilities of disposal group classified as held for sale</t>
  </si>
  <si>
    <t>Total current liabilities</t>
  </si>
  <si>
    <t>TOTAL EQUITY AND LIABILITIES</t>
  </si>
  <si>
    <t>GROUP</t>
  </si>
  <si>
    <t xml:space="preserve">Q4 </t>
  </si>
  <si>
    <t>Organic sales, %</t>
  </si>
  <si>
    <t>FX sales, %</t>
  </si>
  <si>
    <t>Acq/ Div, %</t>
  </si>
  <si>
    <t>Organic sales</t>
  </si>
  <si>
    <t>FX sales</t>
  </si>
  <si>
    <t>Acq/ Div sales</t>
  </si>
  <si>
    <t>Organic EBIT</t>
  </si>
  <si>
    <t>FX EBIT</t>
  </si>
  <si>
    <t>Acq/ Div EBIT</t>
  </si>
  <si>
    <t>Global Technologies</t>
  </si>
  <si>
    <t>Entrance Systems</t>
  </si>
  <si>
    <t>Mechanical locks, lock systems and fittings</t>
  </si>
  <si>
    <t>Electromechanical and electronic locks</t>
  </si>
  <si>
    <t>Security doors and hardware</t>
  </si>
  <si>
    <t>Entrance Automation</t>
  </si>
  <si>
    <t>FY</t>
  </si>
  <si>
    <t>Sales by division</t>
  </si>
  <si>
    <t>Revaluation previously owned shares in associates</t>
  </si>
  <si>
    <t xml:space="preserve">Operating margin excluding items affecting comparability </t>
  </si>
  <si>
    <t>Group EBIT, %</t>
  </si>
  <si>
    <t>Income before tax</t>
  </si>
  <si>
    <t>EMEA</t>
  </si>
  <si>
    <t>Return on capital employed, %</t>
  </si>
  <si>
    <t>United States</t>
  </si>
  <si>
    <t>France</t>
  </si>
  <si>
    <t>United Kingdom</t>
  </si>
  <si>
    <t>Canada</t>
  </si>
  <si>
    <t>Germany</t>
  </si>
  <si>
    <t>Sweden</t>
  </si>
  <si>
    <t>Australia</t>
  </si>
  <si>
    <t>China</t>
  </si>
  <si>
    <t>Netherlands</t>
  </si>
  <si>
    <t>Mexico</t>
  </si>
  <si>
    <t>Brazil</t>
  </si>
  <si>
    <t>Belgium</t>
  </si>
  <si>
    <t>Finland</t>
  </si>
  <si>
    <t>Switzerland</t>
  </si>
  <si>
    <t>Denmark</t>
  </si>
  <si>
    <t>Spain</t>
  </si>
  <si>
    <t>Poland</t>
  </si>
  <si>
    <t>Norway</t>
  </si>
  <si>
    <t>South Korea</t>
  </si>
  <si>
    <t>Italy</t>
  </si>
  <si>
    <t>India</t>
  </si>
  <si>
    <t>New Zealand</t>
  </si>
  <si>
    <t>Ireland</t>
  </si>
  <si>
    <t>Austria</t>
  </si>
  <si>
    <t>Saudi Arabia</t>
  </si>
  <si>
    <t>United Arab Emirates</t>
  </si>
  <si>
    <t>Czech Republic</t>
  </si>
  <si>
    <t>South Africa</t>
  </si>
  <si>
    <t>Turkey</t>
  </si>
  <si>
    <t>Chile</t>
  </si>
  <si>
    <t>Singapore</t>
  </si>
  <si>
    <t>Colombia</t>
  </si>
  <si>
    <t>Hong Kong</t>
  </si>
  <si>
    <t>Portugal</t>
  </si>
  <si>
    <t>Israel</t>
  </si>
  <si>
    <t>Philippines</t>
  </si>
  <si>
    <t>Taiwan</t>
  </si>
  <si>
    <t>Not disclosed, refer to "Other"</t>
  </si>
  <si>
    <t>Japan</t>
  </si>
  <si>
    <t>Hungary</t>
  </si>
  <si>
    <t>Estonia</t>
  </si>
  <si>
    <t>Thailand</t>
  </si>
  <si>
    <t>Romania</t>
  </si>
  <si>
    <t>Croatia</t>
  </si>
  <si>
    <t>Guatemala</t>
  </si>
  <si>
    <t>Peru</t>
  </si>
  <si>
    <t>Malaysia</t>
  </si>
  <si>
    <t>Costa Rica</t>
  </si>
  <si>
    <t>Total</t>
  </si>
  <si>
    <t xml:space="preserve">Current tax receivables </t>
  </si>
  <si>
    <t>Other current receivables</t>
  </si>
  <si>
    <t>Prepaid expenses and accrued income</t>
  </si>
  <si>
    <t>Derivative financial instruments</t>
  </si>
  <si>
    <t>Short-term investments</t>
  </si>
  <si>
    <t>Parent company´s shareholders</t>
  </si>
  <si>
    <t>Share capital</t>
  </si>
  <si>
    <t>Other contributed capital</t>
  </si>
  <si>
    <t>Reserves</t>
  </si>
  <si>
    <t>Retained earnings</t>
  </si>
  <si>
    <t>Pension provisions</t>
  </si>
  <si>
    <t>Other non-current provisions</t>
  </si>
  <si>
    <t>Other non-current liabilities</t>
  </si>
  <si>
    <t>Current tax liabilities</t>
  </si>
  <si>
    <t>Current provisions</t>
  </si>
  <si>
    <t>Other current liabilities</t>
  </si>
  <si>
    <t>Accrued expenses and deferred income</t>
  </si>
  <si>
    <t>Sales and income</t>
  </si>
  <si>
    <t>Sales</t>
  </si>
  <si>
    <t>Organic growth %</t>
  </si>
  <si>
    <t>Acquisitions and divestments %</t>
  </si>
  <si>
    <t>Operating income excluding items affecting comparability</t>
  </si>
  <si>
    <t>Operating income</t>
  </si>
  <si>
    <t>Net income</t>
  </si>
  <si>
    <t>Cash flow</t>
  </si>
  <si>
    <t xml:space="preserve">Cash flow from operating activities </t>
  </si>
  <si>
    <t xml:space="preserve">Cash flow from investing activities </t>
  </si>
  <si>
    <t xml:space="preserve">Cash flow from financing activities </t>
  </si>
  <si>
    <t xml:space="preserve">Cash flow </t>
  </si>
  <si>
    <t xml:space="preserve">Operating cash flow </t>
  </si>
  <si>
    <t>Capital employed and financing</t>
  </si>
  <si>
    <t xml:space="preserve">– of which goodwill </t>
  </si>
  <si>
    <t xml:space="preserve">– of which other intangible assets and property, plant and equipment </t>
  </si>
  <si>
    <t>– of which right-of-use assets</t>
  </si>
  <si>
    <t xml:space="preserve">– of which shares and interests in associates </t>
  </si>
  <si>
    <t xml:space="preserve">Net debt </t>
  </si>
  <si>
    <t xml:space="preserve">Non-controlling interests </t>
  </si>
  <si>
    <t xml:space="preserve">Shareholders’ equity, excluding non-controlling interest </t>
  </si>
  <si>
    <t>Data per share</t>
  </si>
  <si>
    <t xml:space="preserve">Earnings per share before and after dilution </t>
  </si>
  <si>
    <t xml:space="preserve">Shareholders’ equity per share after dilution </t>
  </si>
  <si>
    <t xml:space="preserve">Dividend per share </t>
  </si>
  <si>
    <t xml:space="preserve">Price of Series B share at year-end </t>
  </si>
  <si>
    <t>Key figures</t>
  </si>
  <si>
    <t>Operating margin (EBIT), % excluding items affecting comparability</t>
  </si>
  <si>
    <t xml:space="preserve">Operating margin (EBIT), % </t>
  </si>
  <si>
    <t xml:space="preserve">Profit margin (EBT), % </t>
  </si>
  <si>
    <t xml:space="preserve">Return on capital employed, % </t>
  </si>
  <si>
    <t xml:space="preserve">Return on capital employed excluding items affecting comparability, % </t>
  </si>
  <si>
    <t xml:space="preserve">Return on shareholders’ equity, % </t>
  </si>
  <si>
    <t xml:space="preserve">Equity ratio, % </t>
  </si>
  <si>
    <t xml:space="preserve">Net debt/equity ratio </t>
  </si>
  <si>
    <t xml:space="preserve">Interest coverage ratio, times </t>
  </si>
  <si>
    <t xml:space="preserve">Total number of shares, thousands </t>
  </si>
  <si>
    <t xml:space="preserve">Number of outstanding shares, thousands </t>
  </si>
  <si>
    <t xml:space="preserve">Weighted average number of shares issued, before and after dilution, thousands </t>
  </si>
  <si>
    <t xml:space="preserve">Average number of employees </t>
  </si>
  <si>
    <t>No</t>
  </si>
  <si>
    <t>Sales 2018</t>
  </si>
  <si>
    <t>Consolidation</t>
  </si>
  <si>
    <t>LOB</t>
  </si>
  <si>
    <t>2018-01</t>
  </si>
  <si>
    <t>Phoniro</t>
  </si>
  <si>
    <t>Global Solutions</t>
  </si>
  <si>
    <t>2018-02</t>
  </si>
  <si>
    <t>Dale Hardware &amp; Excel Architectural Hardware</t>
  </si>
  <si>
    <t>UK</t>
  </si>
  <si>
    <t>Korean Auto Door</t>
  </si>
  <si>
    <t>Entrance</t>
  </si>
  <si>
    <t>Lukkoaitta</t>
  </si>
  <si>
    <t>2018-05</t>
  </si>
  <si>
    <t>Concept Frames</t>
  </si>
  <si>
    <t>Americas</t>
  </si>
  <si>
    <t>USA</t>
  </si>
  <si>
    <t>Brüken</t>
  </si>
  <si>
    <t>Pioneer Industries</t>
  </si>
  <si>
    <t>2018-06</t>
  </si>
  <si>
    <t>HKC</t>
  </si>
  <si>
    <t>Door Systems</t>
  </si>
  <si>
    <t>2018-07</t>
  </si>
  <si>
    <t>Luleå Låskonsult</t>
  </si>
  <si>
    <t>ISLOG</t>
  </si>
  <si>
    <t>HID</t>
  </si>
  <si>
    <t>Planet</t>
  </si>
  <si>
    <t>Crossmatch</t>
  </si>
  <si>
    <t>2018-10</t>
  </si>
  <si>
    <t>Marenco</t>
  </si>
  <si>
    <t>Holland</t>
  </si>
  <si>
    <t>2018-11</t>
  </si>
  <si>
    <t>Lorient</t>
  </si>
  <si>
    <t>2019-01</t>
  </si>
  <si>
    <t>Luxer One</t>
  </si>
  <si>
    <t>Exidor</t>
  </si>
  <si>
    <t>Pacific Door Systems</t>
  </si>
  <si>
    <t>Date of</t>
  </si>
  <si>
    <t>Sales 2019</t>
  </si>
  <si>
    <t xml:space="preserve">KEYper Systems </t>
  </si>
  <si>
    <t>2019-02</t>
  </si>
  <si>
    <t>Secure Edge Technologies</t>
  </si>
  <si>
    <t>Spence Doors</t>
  </si>
  <si>
    <t>2019-04</t>
  </si>
  <si>
    <t>Door Control</t>
  </si>
  <si>
    <t>2019-05</t>
  </si>
  <si>
    <t>PTI</t>
  </si>
  <si>
    <t>2019-06</t>
  </si>
  <si>
    <t>Life Safety Power</t>
  </si>
  <si>
    <t>2019-09</t>
  </si>
  <si>
    <t>HydrantID</t>
  </si>
  <si>
    <t>2019-10</t>
  </si>
  <si>
    <t>Placard</t>
  </si>
  <si>
    <t>Stiles</t>
  </si>
  <si>
    <t>De La Rue</t>
  </si>
  <si>
    <t>Touchwood</t>
  </si>
  <si>
    <t>2019-11</t>
  </si>
  <si>
    <t>Lux-Ident</t>
  </si>
  <si>
    <t>Sales previous fiscal year</t>
  </si>
  <si>
    <t>Date of consolidation</t>
  </si>
  <si>
    <t>Biosite</t>
  </si>
  <si>
    <t>2020-02</t>
  </si>
  <si>
    <t>Long My</t>
  </si>
  <si>
    <t>Vietnam</t>
  </si>
  <si>
    <t>AM Group</t>
  </si>
  <si>
    <t>2020-03</t>
  </si>
  <si>
    <t>Jansen Door</t>
  </si>
  <si>
    <t>2020-06</t>
  </si>
  <si>
    <t>Doniment</t>
  </si>
  <si>
    <t>2020-07</t>
  </si>
  <si>
    <t>FocusCura</t>
  </si>
  <si>
    <t>Access-IS</t>
  </si>
  <si>
    <t>2020-09</t>
  </si>
  <si>
    <t>agta record</t>
  </si>
  <si>
    <t>Olimpia</t>
  </si>
  <si>
    <t>2020-10</t>
  </si>
  <si>
    <t>Averics</t>
  </si>
  <si>
    <t>2020-11</t>
  </si>
  <si>
    <t>Doorway</t>
  </si>
  <si>
    <t>Letherneck</t>
  </si>
  <si>
    <t>2020-12</t>
  </si>
  <si>
    <t>Traka Iberia</t>
  </si>
  <si>
    <t>Global Technologies (Global Solutions)</t>
  </si>
  <si>
    <t>&lt;50</t>
  </si>
  <si>
    <t>2021-02</t>
  </si>
  <si>
    <t>Technology Solutions</t>
  </si>
  <si>
    <t>Global Technologies (HID)</t>
  </si>
  <si>
    <t>Invengo Textiles Services</t>
  </si>
  <si>
    <t>2021-03</t>
  </si>
  <si>
    <t>Prosystech</t>
  </si>
  <si>
    <t>2021-05</t>
  </si>
  <si>
    <t>Sure-Loc</t>
  </si>
  <si>
    <t>2021-06</t>
  </si>
  <si>
    <t>Pucon</t>
  </si>
  <si>
    <t>Capitol Door Service</t>
  </si>
  <si>
    <t>2021-08</t>
  </si>
  <si>
    <t>Omni-ID</t>
  </si>
  <si>
    <t>New Zealand Fire Doors</t>
  </si>
  <si>
    <t>APAC (Pacific)</t>
  </si>
  <si>
    <t>2021-09</t>
  </si>
  <si>
    <t>MR Group</t>
  </si>
  <si>
    <t>2021-11</t>
  </si>
  <si>
    <t>B&amp;B Roadway and Security Solutions</t>
  </si>
  <si>
    <t>2021-12</t>
  </si>
  <si>
    <t>Malkowski-Martech</t>
  </si>
  <si>
    <t>InvoTech Systems</t>
  </si>
  <si>
    <t>Keytechnik</t>
  </si>
  <si>
    <t>2022-03</t>
  </si>
  <si>
    <t>Vigil</t>
  </si>
  <si>
    <t>2022-04</t>
  </si>
  <si>
    <t>Jotec</t>
  </si>
  <si>
    <t>Vizinex</t>
  </si>
  <si>
    <t>2022-05</t>
  </si>
  <si>
    <t>Acura</t>
  </si>
  <si>
    <t>2022-06</t>
  </si>
  <si>
    <t>Caldwell</t>
  </si>
  <si>
    <t>Arran Isle</t>
  </si>
  <si>
    <t>UK &amp; Ireland</t>
  </si>
  <si>
    <t>J Newton Enterprises</t>
  </si>
  <si>
    <t>2022-08</t>
  </si>
  <si>
    <t>Go Doors</t>
  </si>
  <si>
    <t>2022-09</t>
  </si>
  <si>
    <t>ASA Fermetures</t>
  </si>
  <si>
    <t>VHS</t>
  </si>
  <si>
    <t>Alcea</t>
  </si>
  <si>
    <t>2022-10</t>
  </si>
  <si>
    <t>Control iD</t>
  </si>
  <si>
    <t>D&amp;D Technologies</t>
  </si>
  <si>
    <t>Bird Home Automation</t>
  </si>
  <si>
    <t>Roy C</t>
  </si>
  <si>
    <t>Safemark</t>
  </si>
  <si>
    <t>Metaflex</t>
  </si>
  <si>
    <t>2022-11</t>
  </si>
  <si>
    <t>Duffet Doors</t>
  </si>
  <si>
    <t>2022-12</t>
  </si>
  <si>
    <t>Janam</t>
  </si>
  <si>
    <t>Zipplify</t>
  </si>
  <si>
    <t>GuardRFID</t>
  </si>
  <si>
    <t>2023-02</t>
  </si>
  <si>
    <t>Crewsight</t>
  </si>
  <si>
    <t>Connexient</t>
  </si>
  <si>
    <t>2023-03</t>
  </si>
  <si>
    <t>Alexander &amp; Wilks</t>
  </si>
  <si>
    <t>2023-04</t>
  </si>
  <si>
    <t>Mottura Serrature</t>
  </si>
  <si>
    <t>Italiy</t>
  </si>
  <si>
    <t>2023-05</t>
  </si>
  <si>
    <t>Southwest Entrances</t>
  </si>
  <si>
    <t>Iberon</t>
  </si>
  <si>
    <t>2023-06</t>
  </si>
  <si>
    <t>HHI</t>
  </si>
  <si>
    <t>Kinetron</t>
  </si>
  <si>
    <t>2023-07</t>
  </si>
  <si>
    <t>Sunray Engineering</t>
  </si>
  <si>
    <t>Cleveland Door Controls</t>
  </si>
  <si>
    <t>Atlas Security</t>
  </si>
  <si>
    <t>2023-09</t>
  </si>
  <si>
    <t>IntelligentCare</t>
  </si>
  <si>
    <t>Enkoa</t>
  </si>
  <si>
    <t>Lawrence Hardware and Gallery Specialty</t>
  </si>
  <si>
    <t>Evolis</t>
  </si>
  <si>
    <t>Inovadoor</t>
  </si>
  <si>
    <t>Forte</t>
  </si>
  <si>
    <t xml:space="preserve">Securitech Group Inc. </t>
  </si>
  <si>
    <t>2023-10</t>
  </si>
  <si>
    <t>Char</t>
  </si>
  <si>
    <t>DS Security</t>
  </si>
  <si>
    <t>2023-11</t>
  </si>
  <si>
    <t>Ghost Control</t>
  </si>
  <si>
    <t>2023-12</t>
  </si>
  <si>
    <t>Leone Fence</t>
  </si>
  <si>
    <t>ZeroSSL</t>
  </si>
  <si>
    <t>Integrated Warehouse Solutions (IWS)</t>
  </si>
  <si>
    <t>2024-01</t>
  </si>
  <si>
    <t>Cemoel</t>
  </si>
  <si>
    <t>2024-02</t>
  </si>
  <si>
    <t>Kadex</t>
  </si>
  <si>
    <t>2024-03</t>
  </si>
  <si>
    <t>Axxess Industries</t>
  </si>
  <si>
    <t>2024-04</t>
  </si>
  <si>
    <t>Messerschmitt Systems</t>
  </si>
  <si>
    <t xml:space="preserve">Nomadix &amp; Global Reach </t>
  </si>
  <si>
    <t>USA and UK</t>
  </si>
  <si>
    <t>Industrial Doors</t>
  </si>
  <si>
    <t>2024-05</t>
  </si>
  <si>
    <t>Spaltabdichtung</t>
  </si>
  <si>
    <t>Amecor</t>
  </si>
  <si>
    <t>Vizzia</t>
  </si>
  <si>
    <t>2024-06</t>
  </si>
  <si>
    <t>Wesko</t>
  </si>
  <si>
    <t>G-Mac</t>
  </si>
  <si>
    <t>2024-07</t>
  </si>
  <si>
    <t>Cole Kepro</t>
  </si>
  <si>
    <t>2024-08</t>
  </si>
  <si>
    <t>Elite Entrances</t>
  </si>
  <si>
    <t>Modern</t>
  </si>
  <si>
    <t>Sewio</t>
  </si>
  <si>
    <t>Level Lock</t>
  </si>
  <si>
    <t>2024-09</t>
  </si>
  <si>
    <t>Skidata</t>
  </si>
  <si>
    <t>Beyron Door</t>
  </si>
  <si>
    <t>2024-10</t>
  </si>
  <si>
    <t>Ixla</t>
  </si>
  <si>
    <t>2024-11</t>
  </si>
  <si>
    <t>Lawrence Doors</t>
  </si>
  <si>
    <t>Premier Steel Doors and Frames</t>
  </si>
  <si>
    <t>9olutions</t>
  </si>
  <si>
    <t>2024-12</t>
  </si>
  <si>
    <t>Door team</t>
  </si>
  <si>
    <t>Roger</t>
  </si>
  <si>
    <t>Norshield Security Products</t>
  </si>
  <si>
    <t>3millID and Third Millennium</t>
  </si>
  <si>
    <t>2025-01</t>
  </si>
  <si>
    <t>InVue</t>
  </si>
  <si>
    <t>Uhlmann &amp; Zacher</t>
  </si>
  <si>
    <t>Wallace &amp; Wallace</t>
  </si>
  <si>
    <t>2025-02</t>
  </si>
  <si>
    <t>GfS</t>
  </si>
  <si>
    <t>2025-03</t>
  </si>
  <si>
    <t>Senior Architectural Systems</t>
  </si>
  <si>
    <t>Pedestal PRO</t>
  </si>
  <si>
    <t>2025-04</t>
  </si>
  <si>
    <t>TeleAlarm Group</t>
  </si>
  <si>
    <t>2025-05</t>
  </si>
  <si>
    <t>Kingspan Door Components</t>
  </si>
  <si>
    <t>2025-06</t>
  </si>
  <si>
    <t>Multi Access</t>
  </si>
  <si>
    <t>Skidata India</t>
  </si>
  <si>
    <t xml:space="preserve">Target </t>
  </si>
  <si>
    <t>2019-2025</t>
  </si>
  <si>
    <t>Environmental KPI</t>
  </si>
  <si>
    <t>ISO 14001 - % of sites certified in reporting scope</t>
  </si>
  <si>
    <t>Carbon footprint - Scope 1 &amp; 2 greenhouse gas emissions (tons absolute)</t>
  </si>
  <si>
    <t>Energy intensity (MWh/SEK M)</t>
  </si>
  <si>
    <t>Water intensity (m3/SEK M)</t>
  </si>
  <si>
    <t>Hazardous waste intensity (kg/SEK M)</t>
  </si>
  <si>
    <t>Non-hazardous waste intensity (kg/SEK M)</t>
  </si>
  <si>
    <t>Organic solvents intensity (kg/SEK M)</t>
  </si>
  <si>
    <t>Portion of renewable energy</t>
  </si>
  <si>
    <t>Social KPI</t>
  </si>
  <si>
    <t>Injury rate (number of injuries per million hours worked)</t>
  </si>
  <si>
    <t>Injury lost day rate (number of lost days related to injuries per million hours worked)</t>
  </si>
  <si>
    <t>Portion of spend in identified risk countries represented by sustainability audited direct material suppliers</t>
  </si>
  <si>
    <t>Number of sustainability audits of direct material suppliers in identified risk countries</t>
  </si>
  <si>
    <t>Portion of spend of direct and indirect material suppliers who have signed the Group Business Partner Code of Conduct</t>
  </si>
  <si>
    <t>Gender equality: Portion of females in management positions</t>
  </si>
  <si>
    <t xml:space="preserve">-Level 2: </t>
  </si>
  <si>
    <t xml:space="preserve">-Level 3: </t>
  </si>
  <si>
    <t xml:space="preserve">-Level 4: </t>
  </si>
  <si>
    <t xml:space="preserve">-Level 5: </t>
  </si>
  <si>
    <t>-Level 2–5:</t>
  </si>
  <si>
    <t>Energy consumption and related CO2 emissions</t>
  </si>
  <si>
    <t>Direct energy - Scope 1</t>
  </si>
  <si>
    <t>-oil (MWh)</t>
  </si>
  <si>
    <t>-gas (MWh)</t>
  </si>
  <si>
    <t>-coal (MWh)</t>
  </si>
  <si>
    <t>-biofuel/biomass (MWh)</t>
  </si>
  <si>
    <t>Indirect energy - Scope 2</t>
  </si>
  <si>
    <t>- electricity (MWh)</t>
  </si>
  <si>
    <t>- district heat (MWh)</t>
  </si>
  <si>
    <t>TOTAL ENERGY CONSUMPTION</t>
  </si>
  <si>
    <t>KPI  Portion of renewable energy (%)</t>
  </si>
  <si>
    <t>KPI  Energy intensity (MWh/SEK M)</t>
  </si>
  <si>
    <t>CO2 emissions related to energy consumption</t>
  </si>
  <si>
    <t>Location-based reporting:</t>
  </si>
  <si>
    <t>Total Scope 1 &amp; 2 emissions, Location-based reporting</t>
  </si>
  <si>
    <t>Market-based reporting:</t>
  </si>
  <si>
    <t>Total Scope 1 &amp; 2 emissions, Market-based reporting</t>
  </si>
  <si>
    <t>Water performance</t>
  </si>
  <si>
    <t>Purchased water (1 000 m³)</t>
  </si>
  <si>
    <t>Water from on-site wells (1 000 m³)</t>
  </si>
  <si>
    <t>Rainwater (1 000 m³)</t>
  </si>
  <si>
    <t>Surface water (1 000 m³)</t>
  </si>
  <si>
    <t>Total water withdrawal (1 000 m³)</t>
  </si>
  <si>
    <t>KPI  Water intensity (m³/SEK M)</t>
  </si>
  <si>
    <t>Recycled metal</t>
  </si>
  <si>
    <t>Waste metal for recycling (tons)</t>
  </si>
  <si>
    <t>Hazardous waste</t>
  </si>
  <si>
    <t>Metal sludge (tons)</t>
  </si>
  <si>
    <t>Oil for recycling (tons)</t>
  </si>
  <si>
    <t>Electrical and electronic waste (tons)</t>
  </si>
  <si>
    <t>Other types of toxic waste (tons)</t>
  </si>
  <si>
    <t>Total hazardous waste (tons)</t>
  </si>
  <si>
    <t>KPI  Hazardous waste intensity (kg/SEK M)</t>
  </si>
  <si>
    <t>Non-hazardous waste</t>
  </si>
  <si>
    <t>Household incinerated/recycled (tons)</t>
  </si>
  <si>
    <t>Household deposited (tons)</t>
  </si>
  <si>
    <t>Paper and cardboard for recycling (tons)</t>
  </si>
  <si>
    <t>Plastic waste for recycling (tons)</t>
  </si>
  <si>
    <t>Wood waste for recycling (tons)</t>
  </si>
  <si>
    <t>Glass for recycling (tons)</t>
  </si>
  <si>
    <t>Other types of waste (tons)</t>
  </si>
  <si>
    <t>Total (tons)</t>
  </si>
  <si>
    <t>KPI  Non-hazardous waste intensity (kg/SEK M)</t>
  </si>
  <si>
    <t>Calmell</t>
  </si>
  <si>
    <t>Automated Doors &amp; Access</t>
  </si>
  <si>
    <t>SiteOwl</t>
  </si>
  <si>
    <t>Intelligent Observation</t>
  </si>
  <si>
    <t>ePark</t>
  </si>
  <si>
    <t>2025-07</t>
  </si>
  <si>
    <t>2025-09</t>
  </si>
  <si>
    <t>2025-08</t>
  </si>
  <si>
    <t>Quarterly figures (M SEK)</t>
  </si>
  <si>
    <t xml:space="preserve">EBIT excluding items affecting comparability </t>
  </si>
  <si>
    <t xml:space="preserve">EBIT excluding items affecting comparability, % </t>
  </si>
  <si>
    <t>Assets</t>
  </si>
  <si>
    <t>Equity and liabilities</t>
  </si>
  <si>
    <t>Total assets</t>
  </si>
  <si>
    <t>Total equity and liabilities</t>
  </si>
  <si>
    <t>Quarterly sales and EBIT bridge (M SEK, %)</t>
  </si>
  <si>
    <t>Quarterly sales by product group (MSEK)</t>
  </si>
  <si>
    <t>Annual figures (MSEK)</t>
  </si>
  <si>
    <t>Kentix</t>
  </si>
  <si>
    <t>IDmelon</t>
  </si>
  <si>
    <t>Metal Products Inc.</t>
  </si>
  <si>
    <t>Door System</t>
  </si>
  <si>
    <t>International Door Products</t>
  </si>
  <si>
    <t>Sargent and Greenleaf</t>
  </si>
  <si>
    <t>Rhinotek Entrance Solutions</t>
  </si>
  <si>
    <t>2025-11</t>
  </si>
  <si>
    <t>2025-12</t>
  </si>
  <si>
    <t xml:space="preserve">    Annual figures (MSEK)</t>
  </si>
  <si>
    <t>2025-10</t>
  </si>
  <si>
    <t>Group EBITA excluding items affecting comparability</t>
  </si>
  <si>
    <t>2025ⁱ</t>
  </si>
  <si>
    <t>i) For comparable units. The historical numbers have been adjusted with proforma data.</t>
  </si>
  <si>
    <t>Scope 1 CO2 emissions related to direct energy consumption - Base year entities</t>
  </si>
  <si>
    <t>Scope 1 CO2 emissions related to direct energy consumption - Acq. &amp; Div. Impact</t>
  </si>
  <si>
    <t>Scope 2 CO2 emissions related to indirect energy consumption - Base year entities</t>
  </si>
  <si>
    <t>Scope 2 CO2 emissions related to indirect energy consumption - Acq. &amp; Div. Impact</t>
  </si>
  <si>
    <t>Scope 1 carbon emissions related to substances in industrial processes - Base year entities</t>
  </si>
  <si>
    <t>Scope 1 carbon emissions related to substances in industrial processes - Acq. &amp; Div. Impact</t>
  </si>
  <si>
    <t>Scope 1 carbon emissions related to fleet</t>
  </si>
  <si>
    <t>Scope 2 carbon emissions related to indirect energy consumption - Base year entities</t>
  </si>
  <si>
    <t>Scope 2 carbon emissions related to indirect energy consumption – Acq.&amp; Div. Impact</t>
  </si>
  <si>
    <t>Latvia</t>
  </si>
  <si>
    <t>Slovakia</t>
  </si>
  <si>
    <t>Luxembourg</t>
  </si>
  <si>
    <t>-</t>
  </si>
  <si>
    <t>NSP Security</t>
  </si>
  <si>
    <t>Sennco Solutions</t>
  </si>
  <si>
    <t>Sam's Garage Doors</t>
  </si>
  <si>
    <t>2026-02</t>
  </si>
  <si>
    <t>2026-03</t>
  </si>
  <si>
    <t>Rollerdoor</t>
  </si>
  <si>
    <t>GESI</t>
  </si>
  <si>
    <t>Italiana Porte Rapide</t>
  </si>
  <si>
    <t>Sentinel Dock &amp; Door</t>
  </si>
  <si>
    <t>Santos</t>
  </si>
  <si>
    <t>2026-04</t>
  </si>
  <si>
    <t>2026-05</t>
  </si>
  <si>
    <t>2026-06</t>
  </si>
  <si>
    <t>Classic Brass</t>
  </si>
  <si>
    <t>Abe's Door Service</t>
  </si>
  <si>
    <t>Paclock</t>
  </si>
  <si>
    <t>2026-07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</si>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</sst>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#,##0.0"/>
    <numFmt numFmtId="167" formatCode="0.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ccess Sans"/>
    </font>
    <font>
      <b/>
      <sz val="11"/>
      <color theme="1"/>
      <name val="Access Sans"/>
    </font>
    <font>
      <u/>
      <sz val="11"/>
      <color theme="10"/>
      <name val="Access Sans"/>
    </font>
    <font>
      <b/>
      <sz val="36"/>
      <color rgb="FF09C3F1"/>
      <name val="Access Sans"/>
    </font>
    <font>
      <sz val="36"/>
      <color rgb="FF09C3F1"/>
      <name val="Access Sans"/>
    </font>
    <font>
      <sz val="11"/>
      <color rgb="FF09C3F1"/>
      <name val="Access Sans"/>
    </font>
    <font>
      <sz val="16"/>
      <color rgb="FF09C3F1"/>
      <name val="Access Sans"/>
    </font>
    <font>
      <b/>
      <sz val="11"/>
      <color rgb="FF0B1D47"/>
      <name val="Access Sans"/>
    </font>
    <font>
      <sz val="11"/>
      <color rgb="FF0B1D47"/>
      <name val="Access Sans"/>
    </font>
    <font>
      <b/>
      <sz val="10"/>
      <color rgb="FF0B1D47"/>
      <name val="Access Sans"/>
    </font>
    <font>
      <sz val="10"/>
      <color rgb="FF0B1D47"/>
      <name val="Access Sans"/>
    </font>
    <font>
      <sz val="16"/>
      <color rgb="FF0B1D47"/>
      <name val="Access Sans"/>
    </font>
    <font>
      <i/>
      <sz val="11"/>
      <color rgb="FF0B1D47"/>
      <name val="Access Sans"/>
    </font>
    <font>
      <b/>
      <sz val="16"/>
      <color rgb="FF0B1D47"/>
      <name val="Access Sans"/>
    </font>
    <font>
      <b/>
      <sz val="11"/>
      <color rgb="FF09C3F1"/>
      <name val="Access Sans"/>
    </font>
    <font>
      <sz val="11"/>
      <name val="Access Sans"/>
    </font>
    <font>
      <b/>
      <sz val="11"/>
      <color theme="0"/>
      <name val="Access Sans"/>
    </font>
    <font>
      <b/>
      <sz val="11"/>
      <name val="Access Sans"/>
    </font>
    <font>
      <i/>
      <sz val="11"/>
      <name val="Access Sans"/>
    </font>
    <font>
      <sz val="12"/>
      <name val="Access Sans"/>
    </font>
    <font>
      <b/>
      <sz val="12"/>
      <name val="Access Sans"/>
    </font>
    <font>
      <sz val="11"/>
      <color theme="0"/>
      <name val="Access Sans"/>
    </font>
    <font>
      <b/>
      <sz val="16"/>
      <name val="Access Sans"/>
    </font>
    <font>
      <b/>
      <u/>
      <sz val="11"/>
      <name val="Access Sans"/>
    </font>
    <font>
      <b/>
      <sz val="10"/>
      <name val="Access Sans"/>
    </font>
    <font>
      <b/>
      <sz val="10"/>
      <color theme="0"/>
      <name val="Access Sans"/>
    </font>
    <font>
      <sz val="10"/>
      <name val="Access Sans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B1D47"/>
        <bgColor indexed="64"/>
      </patternFill>
    </fill>
    <fill>
      <patternFill patternType="solid">
        <fgColor rgb="FFDAF0F7"/>
        <bgColor indexed="64"/>
      </patternFill>
    </fill>
    <fill>
      <patternFill patternType="solid">
        <fgColor rgb="FF98D3E8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DAF0F7"/>
      </bottom>
      <diagonal/>
    </border>
    <border>
      <left/>
      <right/>
      <top style="thin">
        <color rgb="FFDAF0F7"/>
      </top>
      <bottom style="thin">
        <color rgb="FFDAF0F7"/>
      </bottom>
      <diagonal/>
    </border>
    <border>
      <left/>
      <right/>
      <top style="thin">
        <color rgb="FFDAF0F7"/>
      </top>
      <bottom/>
      <diagonal/>
    </border>
    <border>
      <left style="thin">
        <color rgb="FF0B1D47"/>
      </left>
      <right style="thin">
        <color rgb="FF0B1D47"/>
      </right>
      <top style="thin">
        <color rgb="FF0B1D47"/>
      </top>
      <bottom style="thin">
        <color rgb="FF0B1D47"/>
      </bottom>
      <diagonal/>
    </border>
    <border>
      <left style="thin">
        <color indexed="64"/>
      </left>
      <right/>
      <top style="thin">
        <color rgb="FFDAF0F7"/>
      </top>
      <bottom style="thin">
        <color rgb="FFDAF0F7"/>
      </bottom>
      <diagonal/>
    </border>
    <border>
      <left/>
      <right style="thin">
        <color indexed="64"/>
      </right>
      <top style="thin">
        <color rgb="FFDAF0F7"/>
      </top>
      <bottom style="thin">
        <color rgb="FFDAF0F7"/>
      </bottom>
      <diagonal/>
    </border>
    <border>
      <left style="thin">
        <color rgb="FF0B1D47"/>
      </left>
      <right/>
      <top style="thin">
        <color rgb="FF0B1D47"/>
      </top>
      <bottom/>
      <diagonal/>
    </border>
    <border>
      <left/>
      <right/>
      <top style="thin">
        <color rgb="FF0B1D47"/>
      </top>
      <bottom/>
      <diagonal/>
    </border>
    <border>
      <left/>
      <right style="thin">
        <color rgb="FF0B1D47"/>
      </right>
      <top style="thin">
        <color rgb="FF0B1D47"/>
      </top>
      <bottom/>
      <diagonal/>
    </border>
    <border>
      <left style="thin">
        <color rgb="FF0B1D47"/>
      </left>
      <right/>
      <top/>
      <bottom/>
      <diagonal/>
    </border>
    <border>
      <left/>
      <right style="thin">
        <color rgb="FF0B1D47"/>
      </right>
      <top/>
      <bottom/>
      <diagonal/>
    </border>
    <border>
      <left style="thin">
        <color rgb="FF0B1D47"/>
      </left>
      <right/>
      <top/>
      <bottom style="thin">
        <color indexed="64"/>
      </bottom>
      <diagonal/>
    </border>
    <border>
      <left/>
      <right style="thin">
        <color rgb="FF0B1D47"/>
      </right>
      <top/>
      <bottom style="thin">
        <color indexed="64"/>
      </bottom>
      <diagonal/>
    </border>
    <border>
      <left style="thin">
        <color rgb="FF0B1D47"/>
      </left>
      <right/>
      <top style="thin">
        <color rgb="FFDAF0F7"/>
      </top>
      <bottom style="thin">
        <color rgb="FFDAF0F7"/>
      </bottom>
      <diagonal/>
    </border>
    <border>
      <left/>
      <right style="thin">
        <color rgb="FF0B1D47"/>
      </right>
      <top style="thin">
        <color rgb="FFDAF0F7"/>
      </top>
      <bottom style="thin">
        <color rgb="FFDAF0F7"/>
      </bottom>
      <diagonal/>
    </border>
    <border>
      <left style="thin">
        <color rgb="FF0B1D47"/>
      </left>
      <right/>
      <top style="thin">
        <color rgb="FFDAF0F7"/>
      </top>
      <bottom/>
      <diagonal/>
    </border>
    <border>
      <left/>
      <right style="thin">
        <color rgb="FF0B1D47"/>
      </right>
      <top style="thin">
        <color rgb="FFDAF0F7"/>
      </top>
      <bottom/>
      <diagonal/>
    </border>
    <border>
      <left style="thin">
        <color rgb="FF0B1D47"/>
      </left>
      <right/>
      <top/>
      <bottom style="thin">
        <color rgb="FFDAF0F7"/>
      </bottom>
      <diagonal/>
    </border>
    <border>
      <left/>
      <right style="thin">
        <color rgb="FF0B1D47"/>
      </right>
      <top/>
      <bottom style="thin">
        <color rgb="FFDAF0F7"/>
      </bottom>
      <diagonal/>
    </border>
    <border>
      <left style="thin">
        <color rgb="FF0B1D47"/>
      </left>
      <right/>
      <top style="thin">
        <color rgb="FF0B1D47"/>
      </top>
      <bottom style="thin">
        <color rgb="FF0B1D47"/>
      </bottom>
      <diagonal/>
    </border>
    <border>
      <left/>
      <right/>
      <top style="thin">
        <color rgb="FF0B1D47"/>
      </top>
      <bottom style="thin">
        <color rgb="FF0B1D47"/>
      </bottom>
      <diagonal/>
    </border>
    <border>
      <left/>
      <right style="thin">
        <color rgb="FF0B1D47"/>
      </right>
      <top style="thin">
        <color rgb="FF0B1D47"/>
      </top>
      <bottom style="thin">
        <color rgb="FF0B1D47"/>
      </bottom>
      <diagonal/>
    </border>
    <border>
      <left style="thin">
        <color rgb="FF0B1D47"/>
      </left>
      <right/>
      <top style="thin">
        <color rgb="FF0B1D47"/>
      </top>
      <bottom style="thin">
        <color rgb="FFDAF0F7"/>
      </bottom>
      <diagonal/>
    </border>
    <border>
      <left/>
      <right/>
      <top style="thin">
        <color rgb="FF0B1D47"/>
      </top>
      <bottom style="thin">
        <color rgb="FFDAF0F7"/>
      </bottom>
      <diagonal/>
    </border>
    <border>
      <left/>
      <right style="thin">
        <color rgb="FF0B1D47"/>
      </right>
      <top style="thin">
        <color rgb="FF0B1D47"/>
      </top>
      <bottom style="thin">
        <color rgb="FFDAF0F7"/>
      </bottom>
      <diagonal/>
    </border>
    <border>
      <left style="thin">
        <color rgb="FF0B1D47"/>
      </left>
      <right/>
      <top style="thin">
        <color rgb="FFDAF0F7"/>
      </top>
      <bottom style="thin">
        <color rgb="FF0B1D47"/>
      </bottom>
      <diagonal/>
    </border>
    <border>
      <left/>
      <right/>
      <top style="thin">
        <color rgb="FFDAF0F7"/>
      </top>
      <bottom style="thin">
        <color rgb="FF0B1D47"/>
      </bottom>
      <diagonal/>
    </border>
    <border>
      <left/>
      <right style="thin">
        <color rgb="FF0B1D47"/>
      </right>
      <top style="thin">
        <color rgb="FFDAF0F7"/>
      </top>
      <bottom style="thin">
        <color rgb="FF0B1D47"/>
      </bottom>
      <diagonal/>
    </border>
    <border>
      <left style="thin">
        <color rgb="FF0B1D47"/>
      </left>
      <right/>
      <top/>
      <bottom style="thin">
        <color rgb="FF0B1D47"/>
      </bottom>
      <diagonal/>
    </border>
    <border>
      <left/>
      <right/>
      <top/>
      <bottom style="thin">
        <color rgb="FF0B1D47"/>
      </bottom>
      <diagonal/>
    </border>
    <border>
      <left/>
      <right style="thin">
        <color rgb="FF0B1D47"/>
      </right>
      <top/>
      <bottom style="thin">
        <color rgb="FF0B1D47"/>
      </bottom>
      <diagonal/>
    </border>
    <border>
      <left style="thin">
        <color indexed="64"/>
      </left>
      <right/>
      <top style="thin">
        <color rgb="FFDAF0F7"/>
      </top>
      <bottom style="thin">
        <color rgb="FF0B1D47"/>
      </bottom>
      <diagonal/>
    </border>
    <border>
      <left style="thin">
        <color rgb="FF0B1D47"/>
      </left>
      <right style="thin">
        <color rgb="FF0B1D47"/>
      </right>
      <top/>
      <bottom style="thin">
        <color rgb="FF0B1D47"/>
      </bottom>
      <diagonal/>
    </border>
    <border>
      <left style="thin">
        <color indexed="64"/>
      </left>
      <right/>
      <top style="thin">
        <color rgb="FF0B1D47"/>
      </top>
      <bottom style="thin">
        <color rgb="FFDAF0F7"/>
      </bottom>
      <diagonal/>
    </border>
    <border>
      <left/>
      <right style="thin">
        <color indexed="64"/>
      </right>
      <top style="thin">
        <color rgb="FF0B1D47"/>
      </top>
      <bottom style="thin">
        <color rgb="FFDAF0F7"/>
      </bottom>
      <diagonal/>
    </border>
    <border>
      <left/>
      <right style="thin">
        <color indexed="64"/>
      </right>
      <top style="thin">
        <color rgb="FFDAF0F7"/>
      </top>
      <bottom style="thin">
        <color rgb="FF0B1D47"/>
      </bottom>
      <diagonal/>
    </border>
    <border>
      <left style="thin">
        <color rgb="FFDAF0F7"/>
      </left>
      <right style="thin">
        <color rgb="FFDAF0F7"/>
      </right>
      <top style="thin">
        <color rgb="FFDAF0F7"/>
      </top>
      <bottom style="thin">
        <color rgb="FFDAF0F7"/>
      </bottom>
      <diagonal/>
    </border>
    <border>
      <left style="thin">
        <color rgb="FFDAF0F7"/>
      </left>
      <right style="thin">
        <color indexed="64"/>
      </right>
      <top style="thin">
        <color rgb="FFDAF0F7"/>
      </top>
      <bottom/>
      <diagonal/>
    </border>
    <border>
      <left style="thin">
        <color rgb="FFDAF0F7"/>
      </left>
      <right style="thin">
        <color indexed="64"/>
      </right>
      <top/>
      <bottom/>
      <diagonal/>
    </border>
    <border>
      <left/>
      <right style="thin">
        <color rgb="FFDAF0F7"/>
      </right>
      <top/>
      <bottom/>
      <diagonal/>
    </border>
    <border>
      <left style="thin">
        <color rgb="FFDAF0F7"/>
      </left>
      <right style="thin">
        <color indexed="64"/>
      </right>
      <top/>
      <bottom style="thin">
        <color rgb="FFDAF0F7"/>
      </bottom>
      <diagonal/>
    </border>
    <border>
      <left style="thin">
        <color rgb="FFDAF0F7"/>
      </left>
      <right style="thin">
        <color rgb="FFDAF0F7"/>
      </right>
      <top style="thin">
        <color rgb="FFDAF0F7"/>
      </top>
      <bottom/>
      <diagonal/>
    </border>
    <border>
      <left style="thin">
        <color rgb="FFDAF0F7"/>
      </left>
      <right style="thin">
        <color rgb="FFDAF0F7"/>
      </right>
      <top/>
      <bottom/>
      <diagonal/>
    </border>
    <border>
      <left style="thin">
        <color rgb="FFDAF0F7"/>
      </left>
      <right style="thin">
        <color rgb="FFDAF0F7"/>
      </right>
      <top/>
      <bottom style="thin">
        <color rgb="FFDAF0F7"/>
      </bottom>
      <diagonal/>
    </border>
    <border>
      <left style="thin">
        <color indexed="64"/>
      </left>
      <right style="thin">
        <color rgb="FFDAF0F7"/>
      </right>
      <top style="thin">
        <color rgb="FFDAF0F7"/>
      </top>
      <bottom/>
      <diagonal/>
    </border>
    <border>
      <left style="thin">
        <color indexed="64"/>
      </left>
      <right style="thin">
        <color rgb="FFDAF0F7"/>
      </right>
      <top style="thin">
        <color rgb="FFDAF0F7"/>
      </top>
      <bottom style="thin">
        <color rgb="FFDAF0F7"/>
      </bottom>
      <diagonal/>
    </border>
    <border>
      <left/>
      <right style="thin">
        <color rgb="FFDAF0F7"/>
      </right>
      <top style="thin">
        <color rgb="FFDAF0F7"/>
      </top>
      <bottom style="thin">
        <color rgb="FFDAF0F7"/>
      </bottom>
      <diagonal/>
    </border>
    <border>
      <left/>
      <right style="thin">
        <color indexed="64"/>
      </right>
      <top style="thin">
        <color indexed="64"/>
      </top>
      <bottom style="thin">
        <color rgb="FFDAF0F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AF0F7"/>
      </bottom>
      <diagonal/>
    </border>
    <border>
      <left style="thin">
        <color indexed="64"/>
      </left>
      <right style="thin">
        <color rgb="FFDAF0F7"/>
      </right>
      <top/>
      <bottom style="thin">
        <color rgb="FFDAF0F7"/>
      </bottom>
      <diagonal/>
    </border>
    <border>
      <left style="thin">
        <color rgb="FFDAF0F7"/>
      </left>
      <right style="thin">
        <color indexed="64"/>
      </right>
      <top style="thin">
        <color rgb="FFDAF0F7"/>
      </top>
      <bottom style="thin">
        <color rgb="FFDAF0F7"/>
      </bottom>
      <diagonal/>
    </border>
    <border>
      <left style="thin">
        <color rgb="FFDAF0F7"/>
      </left>
      <right style="thin">
        <color rgb="FFDAF0F7"/>
      </right>
      <top style="thin">
        <color indexed="64"/>
      </top>
      <bottom style="thin">
        <color rgb="FFDAF0F7"/>
      </bottom>
      <diagonal/>
    </border>
    <border>
      <left style="thin">
        <color rgb="FFDAF0F7"/>
      </left>
      <right style="thin">
        <color rgb="FFDAF0F7"/>
      </right>
      <top style="thin">
        <color rgb="FFDAF0F7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AF0F7"/>
      </right>
      <top style="thin">
        <color rgb="FFDAF0F7"/>
      </top>
      <bottom style="thin">
        <color indexed="64"/>
      </bottom>
      <diagonal/>
    </border>
    <border>
      <left style="thin">
        <color rgb="FFDAF0F7"/>
      </left>
      <right style="thin">
        <color indexed="64"/>
      </right>
      <top style="thin">
        <color indexed="64"/>
      </top>
      <bottom style="thin">
        <color rgb="FFDAF0F7"/>
      </bottom>
      <diagonal/>
    </border>
    <border>
      <left style="thin">
        <color rgb="FFDAF0F7"/>
      </left>
      <right style="thin">
        <color indexed="64"/>
      </right>
      <top style="thin">
        <color rgb="FFDAF0F7"/>
      </top>
      <bottom style="thin">
        <color indexed="64"/>
      </bottom>
      <diagonal/>
    </border>
    <border>
      <left style="thin">
        <color indexed="64"/>
      </left>
      <right style="thin">
        <color rgb="FFDAF0F7"/>
      </right>
      <top style="thin">
        <color rgb="FFDAF0F7"/>
      </top>
      <bottom style="thin">
        <color indexed="64"/>
      </bottom>
      <diagonal/>
    </border>
    <border>
      <left style="thin">
        <color indexed="64"/>
      </left>
      <right style="thin">
        <color rgb="FF0B1D47"/>
      </right>
      <top/>
      <bottom/>
      <diagonal/>
    </border>
    <border>
      <left style="thin">
        <color indexed="64"/>
      </left>
      <right style="thin">
        <color rgb="FF0B1D47"/>
      </right>
      <top style="thin">
        <color rgb="FF0B1D47"/>
      </top>
      <bottom style="thin">
        <color rgb="FF0B1D47"/>
      </bottom>
      <diagonal/>
    </border>
    <border>
      <left style="thin">
        <color indexed="64"/>
      </left>
      <right style="thin">
        <color rgb="FF0B1D47"/>
      </right>
      <top style="thin">
        <color rgb="FF0B1D47"/>
      </top>
      <bottom style="thin">
        <color rgb="FFDAF0F7"/>
      </bottom>
      <diagonal/>
    </border>
    <border>
      <left style="thin">
        <color indexed="64"/>
      </left>
      <right style="thin">
        <color rgb="FF0B1D47"/>
      </right>
      <top style="thin">
        <color rgb="FFDAF0F7"/>
      </top>
      <bottom style="thin">
        <color rgb="FFDAF0F7"/>
      </bottom>
      <diagonal/>
    </border>
    <border>
      <left style="thin">
        <color indexed="64"/>
      </left>
      <right style="thin">
        <color rgb="FF0B1D47"/>
      </right>
      <top style="thin">
        <color rgb="FFDAF0F7"/>
      </top>
      <bottom style="thin">
        <color rgb="FF0B1D47"/>
      </bottom>
      <diagonal/>
    </border>
    <border>
      <left style="thin">
        <color indexed="64"/>
      </left>
      <right style="thin">
        <color rgb="FF0B1D47"/>
      </right>
      <top style="thin">
        <color rgb="FF0B1D47"/>
      </top>
      <bottom/>
      <diagonal/>
    </border>
    <border>
      <left style="thin">
        <color indexed="64"/>
      </left>
      <right style="thin">
        <color rgb="FF0B1D47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B1D47"/>
      </top>
      <bottom style="thin">
        <color rgb="FF0B1D47"/>
      </bottom>
      <diagonal/>
    </border>
    <border>
      <left style="thin">
        <color indexed="64"/>
      </left>
      <right style="thin">
        <color rgb="FF0B1D47"/>
      </right>
      <top style="thin">
        <color rgb="FF0B1D47"/>
      </top>
      <bottom style="thin">
        <color indexed="64"/>
      </bottom>
      <diagonal/>
    </border>
    <border>
      <left/>
      <right/>
      <top style="thin">
        <color rgb="FF0B1D47"/>
      </top>
      <bottom style="thin">
        <color indexed="64"/>
      </bottom>
      <diagonal/>
    </border>
    <border>
      <left style="thin">
        <color indexed="64"/>
      </left>
      <right style="thin">
        <color rgb="FFDAF0F7"/>
      </right>
      <top style="thin">
        <color indexed="64"/>
      </top>
      <bottom style="thin">
        <color rgb="FFDAF0F7"/>
      </bottom>
      <diagonal/>
    </border>
    <border>
      <left style="thin">
        <color indexed="64"/>
      </left>
      <right style="thin">
        <color rgb="FFDAF0F7"/>
      </right>
      <top/>
      <bottom/>
      <diagonal/>
    </border>
    <border>
      <left/>
      <right style="thin">
        <color rgb="FFDAF0F7"/>
      </right>
      <top style="thin">
        <color indexed="64"/>
      </top>
      <bottom style="thin">
        <color rgb="FFDAF0F7"/>
      </bottom>
      <diagonal/>
    </border>
    <border>
      <left style="thin">
        <color indexed="64"/>
      </left>
      <right style="thin">
        <color indexed="64"/>
      </right>
      <top style="thin">
        <color rgb="FFDAF0F7"/>
      </top>
      <bottom style="thin">
        <color rgb="FFDAF0F7"/>
      </bottom>
      <diagonal/>
    </border>
    <border>
      <left style="thin">
        <color indexed="64"/>
      </left>
      <right style="thin">
        <color indexed="64"/>
      </right>
      <top style="thin">
        <color rgb="FFDAF0F7"/>
      </top>
      <bottom style="thin">
        <color indexed="64"/>
      </bottom>
      <diagonal/>
    </border>
    <border>
      <left style="thin">
        <color indexed="64"/>
      </left>
      <right style="thin">
        <color rgb="FF0B1D47"/>
      </right>
      <top/>
      <bottom style="thin">
        <color rgb="FF0B1D47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rgb="FFDAF0F7"/>
      </top>
      <bottom style="thin">
        <color indexed="64"/>
      </bottom>
      <diagonal/>
    </border>
    <border>
      <left/>
      <right style="thin">
        <color indexed="64"/>
      </right>
      <top style="thin">
        <color rgb="FFDAF0F7"/>
      </top>
      <bottom/>
      <diagonal/>
    </border>
    <border>
      <left style="thin">
        <color rgb="FFDAF0F7"/>
      </left>
      <right/>
      <top style="thin">
        <color rgb="FFDAF0F7"/>
      </top>
      <bottom style="thin">
        <color rgb="FFDAF0F7"/>
      </bottom>
      <diagonal/>
    </border>
    <border>
      <left style="thin">
        <color rgb="FFDAF0F7"/>
      </left>
      <right/>
      <top style="thin">
        <color rgb="FFDAF0F7"/>
      </top>
      <bottom/>
      <diagonal/>
    </border>
    <border>
      <left style="thin">
        <color rgb="FFDAF0F7"/>
      </left>
      <right/>
      <top style="thin">
        <color indexed="64"/>
      </top>
      <bottom style="thin">
        <color rgb="FFDAF0F7"/>
      </bottom>
      <diagonal/>
    </border>
    <border>
      <left style="thin">
        <color rgb="FFDAF0F7"/>
      </left>
      <right/>
      <top style="thin">
        <color rgb="FFDAF0F7"/>
      </top>
      <bottom style="thin">
        <color indexed="64"/>
      </bottom>
      <diagonal/>
    </border>
    <border>
      <left style="thin">
        <color rgb="FFDAF0F7"/>
      </left>
      <right/>
      <top/>
      <bottom/>
      <diagonal/>
    </border>
    <border>
      <left/>
      <right style="thin">
        <color indexed="64"/>
      </right>
      <top style="thin">
        <color rgb="FF0B1D47"/>
      </top>
      <bottom style="thin">
        <color rgb="FF0B1D47"/>
      </bottom>
      <diagonal/>
    </border>
    <border>
      <left/>
      <right style="thin">
        <color indexed="64"/>
      </right>
      <top style="thin">
        <color rgb="FF0B1D47"/>
      </top>
      <bottom/>
      <diagonal/>
    </border>
    <border>
      <left/>
      <right style="thin">
        <color indexed="64"/>
      </right>
      <top style="thin">
        <color rgb="FF0B1D47"/>
      </top>
      <bottom style="thin">
        <color indexed="64"/>
      </bottom>
      <diagonal/>
    </border>
    <border>
      <left style="thin">
        <color indexed="64"/>
      </left>
      <right/>
      <top style="thin">
        <color rgb="FFDAF0F7"/>
      </top>
      <bottom/>
      <diagonal/>
    </border>
    <border>
      <left/>
      <right style="thin">
        <color rgb="FFDAF0F7"/>
      </right>
      <top style="thin">
        <color rgb="FFDAF0F7"/>
      </top>
      <bottom/>
      <diagonal/>
    </border>
    <border>
      <left style="thin">
        <color indexed="64"/>
      </left>
      <right/>
      <top style="thin">
        <color rgb="FFDAF0F7"/>
      </top>
      <bottom style="thin">
        <color indexed="64"/>
      </bottom>
      <diagonal/>
    </border>
    <border>
      <left/>
      <right/>
      <top style="thin">
        <color rgb="FFDAF0F7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02">
    <xf numFmtId="0" fontId="0" fillId="0" borderId="0" xfId="0"/>
    <xf numFmtId="0" fontId="0" fillId="0" borderId="7" xfId="0" applyBorder="1"/>
    <xf numFmtId="9" fontId="0" fillId="0" borderId="7" xfId="0" applyNumberFormat="1" applyBorder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9" fillId="5" borderId="0" xfId="0" quotePrefix="1" applyFont="1" applyFill="1"/>
    <xf numFmtId="0" fontId="9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 applyAlignment="1">
      <alignment vertical="center" wrapText="1"/>
    </xf>
    <xf numFmtId="0" fontId="9" fillId="0" borderId="0" xfId="0" applyFont="1"/>
    <xf numFmtId="0" fontId="9" fillId="6" borderId="0" xfId="0" applyFont="1" applyFill="1"/>
    <xf numFmtId="0" fontId="16" fillId="6" borderId="0" xfId="0" applyFont="1" applyFill="1"/>
    <xf numFmtId="0" fontId="17" fillId="6" borderId="0" xfId="0" applyFont="1" applyFill="1"/>
    <xf numFmtId="0" fontId="11" fillId="2" borderId="14" xfId="2" applyFont="1" applyFill="1" applyBorder="1"/>
    <xf numFmtId="0" fontId="9" fillId="2" borderId="14" xfId="0" applyFont="1" applyFill="1" applyBorder="1"/>
    <xf numFmtId="0" fontId="11" fillId="2" borderId="15" xfId="2" applyFont="1" applyFill="1" applyBorder="1"/>
    <xf numFmtId="0" fontId="9" fillId="2" borderId="15" xfId="0" applyFont="1" applyFill="1" applyBorder="1"/>
    <xf numFmtId="0" fontId="11" fillId="2" borderId="16" xfId="2" applyFont="1" applyFill="1" applyBorder="1"/>
    <xf numFmtId="0" fontId="9" fillId="2" borderId="16" xfId="0" applyFont="1" applyFill="1" applyBorder="1"/>
    <xf numFmtId="0" fontId="15" fillId="5" borderId="0" xfId="0" applyFont="1" applyFill="1"/>
    <xf numFmtId="0" fontId="16" fillId="0" borderId="17" xfId="0" applyFont="1" applyBorder="1"/>
    <xf numFmtId="0" fontId="18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7" fillId="0" borderId="17" xfId="0" applyFont="1" applyBorder="1"/>
    <xf numFmtId="0" fontId="19" fillId="2" borderId="17" xfId="0" applyFont="1" applyFill="1" applyBorder="1" applyAlignment="1">
      <alignment vertical="center" wrapText="1"/>
    </xf>
    <xf numFmtId="0" fontId="15" fillId="5" borderId="0" xfId="0" applyFont="1" applyFill="1" applyAlignment="1">
      <alignment horizontal="left" vertical="center" wrapText="1" indent="2"/>
    </xf>
    <xf numFmtId="0" fontId="16" fillId="6" borderId="0" xfId="0" applyFont="1" applyFill="1" applyAlignment="1">
      <alignment horizontal="right"/>
    </xf>
    <xf numFmtId="0" fontId="10" fillId="0" borderId="0" xfId="0" applyFont="1"/>
    <xf numFmtId="9" fontId="9" fillId="0" borderId="0" xfId="3" applyFont="1" applyBorder="1"/>
    <xf numFmtId="0" fontId="16" fillId="6" borderId="20" xfId="0" applyFont="1" applyFill="1" applyBorder="1" applyAlignment="1">
      <alignment horizontal="center"/>
    </xf>
    <xf numFmtId="0" fontId="16" fillId="6" borderId="23" xfId="0" applyFont="1" applyFill="1" applyBorder="1" applyAlignment="1">
      <alignment horizontal="right"/>
    </xf>
    <xf numFmtId="0" fontId="16" fillId="6" borderId="24" xfId="0" applyFont="1" applyFill="1" applyBorder="1" applyAlignment="1">
      <alignment horizontal="right"/>
    </xf>
    <xf numFmtId="0" fontId="16" fillId="0" borderId="0" xfId="0" applyFont="1"/>
    <xf numFmtId="0" fontId="16" fillId="6" borderId="42" xfId="0" applyFont="1" applyFill="1" applyBorder="1" applyAlignment="1">
      <alignment horizontal="right"/>
    </xf>
    <xf numFmtId="0" fontId="16" fillId="6" borderId="43" xfId="0" applyFont="1" applyFill="1" applyBorder="1" applyAlignment="1">
      <alignment horizontal="right"/>
    </xf>
    <xf numFmtId="0" fontId="16" fillId="6" borderId="44" xfId="0" applyFont="1" applyFill="1" applyBorder="1" applyAlignment="1">
      <alignment horizontal="right"/>
    </xf>
    <xf numFmtId="0" fontId="17" fillId="5" borderId="0" xfId="0" applyFont="1" applyFill="1"/>
    <xf numFmtId="0" fontId="20" fillId="5" borderId="0" xfId="0" applyFont="1" applyFill="1" applyAlignment="1">
      <alignment vertical="center" wrapText="1"/>
    </xf>
    <xf numFmtId="0" fontId="16" fillId="6" borderId="33" xfId="0" applyFont="1" applyFill="1" applyBorder="1"/>
    <xf numFmtId="0" fontId="17" fillId="6" borderId="33" xfId="0" applyFont="1" applyFill="1" applyBorder="1"/>
    <xf numFmtId="0" fontId="17" fillId="6" borderId="34" xfId="0" applyFont="1" applyFill="1" applyBorder="1"/>
    <xf numFmtId="0" fontId="17" fillId="6" borderId="35" xfId="0" applyFont="1" applyFill="1" applyBorder="1"/>
    <xf numFmtId="0" fontId="17" fillId="0" borderId="0" xfId="0" applyFont="1"/>
    <xf numFmtId="3" fontId="17" fillId="0" borderId="36" xfId="0" applyNumberFormat="1" applyFont="1" applyBorder="1"/>
    <xf numFmtId="3" fontId="17" fillId="0" borderId="37" xfId="0" applyNumberFormat="1" applyFont="1" applyBorder="1"/>
    <xf numFmtId="3" fontId="17" fillId="0" borderId="38" xfId="0" applyNumberFormat="1" applyFont="1" applyBorder="1"/>
    <xf numFmtId="3" fontId="17" fillId="0" borderId="0" xfId="0" applyNumberFormat="1" applyFont="1"/>
    <xf numFmtId="3" fontId="17" fillId="0" borderId="27" xfId="0" applyNumberFormat="1" applyFont="1" applyBorder="1"/>
    <xf numFmtId="3" fontId="17" fillId="0" borderId="15" xfId="0" applyNumberFormat="1" applyFont="1" applyBorder="1"/>
    <xf numFmtId="3" fontId="17" fillId="0" borderId="28" xfId="0" applyNumberFormat="1" applyFont="1" applyBorder="1"/>
    <xf numFmtId="3" fontId="21" fillId="0" borderId="39" xfId="0" applyNumberFormat="1" applyFont="1" applyBorder="1"/>
    <xf numFmtId="3" fontId="21" fillId="0" borderId="40" xfId="0" applyNumberFormat="1" applyFont="1" applyBorder="1"/>
    <xf numFmtId="3" fontId="21" fillId="0" borderId="41" xfId="0" applyNumberFormat="1" applyFont="1" applyBorder="1"/>
    <xf numFmtId="0" fontId="21" fillId="0" borderId="0" xfId="0" applyFont="1"/>
    <xf numFmtId="3" fontId="16" fillId="6" borderId="23" xfId="0" applyNumberFormat="1" applyFont="1" applyFill="1" applyBorder="1"/>
    <xf numFmtId="3" fontId="16" fillId="6" borderId="0" xfId="0" applyNumberFormat="1" applyFont="1" applyFill="1"/>
    <xf numFmtId="3" fontId="16" fillId="6" borderId="24" xfId="0" applyNumberFormat="1" applyFont="1" applyFill="1" applyBorder="1"/>
    <xf numFmtId="3" fontId="16" fillId="0" borderId="36" xfId="0" applyNumberFormat="1" applyFont="1" applyBorder="1"/>
    <xf numFmtId="3" fontId="16" fillId="0" borderId="37" xfId="0" applyNumberFormat="1" applyFont="1" applyBorder="1"/>
    <xf numFmtId="3" fontId="16" fillId="0" borderId="38" xfId="0" applyNumberFormat="1" applyFont="1" applyBorder="1"/>
    <xf numFmtId="3" fontId="16" fillId="0" borderId="39" xfId="0" applyNumberFormat="1" applyFont="1" applyBorder="1"/>
    <xf numFmtId="3" fontId="16" fillId="0" borderId="40" xfId="0" applyNumberFormat="1" applyFont="1" applyBorder="1"/>
    <xf numFmtId="3" fontId="16" fillId="0" borderId="41" xfId="0" applyNumberFormat="1" applyFont="1" applyBorder="1"/>
    <xf numFmtId="3" fontId="16" fillId="0" borderId="0" xfId="0" applyNumberFormat="1" applyFont="1"/>
    <xf numFmtId="0" fontId="17" fillId="0" borderId="27" xfId="0" applyFont="1" applyBorder="1"/>
    <xf numFmtId="0" fontId="17" fillId="0" borderId="15" xfId="0" applyFont="1" applyBorder="1"/>
    <xf numFmtId="1" fontId="17" fillId="0" borderId="28" xfId="0" applyNumberFormat="1" applyFont="1" applyBorder="1"/>
    <xf numFmtId="0" fontId="17" fillId="0" borderId="28" xfId="0" applyFont="1" applyBorder="1"/>
    <xf numFmtId="0" fontId="17" fillId="0" borderId="39" xfId="0" applyFont="1" applyBorder="1"/>
    <xf numFmtId="0" fontId="17" fillId="0" borderId="40" xfId="0" applyFont="1" applyBorder="1"/>
    <xf numFmtId="0" fontId="17" fillId="0" borderId="41" xfId="0" applyFont="1" applyBorder="1"/>
    <xf numFmtId="0" fontId="17" fillId="6" borderId="24" xfId="0" applyFont="1" applyFill="1" applyBorder="1"/>
    <xf numFmtId="164" fontId="16" fillId="6" borderId="33" xfId="0" applyNumberFormat="1" applyFont="1" applyFill="1" applyBorder="1"/>
    <xf numFmtId="0" fontId="16" fillId="6" borderId="34" xfId="3" applyNumberFormat="1" applyFont="1" applyFill="1" applyBorder="1"/>
    <xf numFmtId="0" fontId="16" fillId="6" borderId="34" xfId="0" applyFont="1" applyFill="1" applyBorder="1"/>
    <xf numFmtId="0" fontId="16" fillId="6" borderId="35" xfId="0" applyFont="1" applyFill="1" applyBorder="1"/>
    <xf numFmtId="0" fontId="17" fillId="0" borderId="23" xfId="0" applyFont="1" applyBorder="1"/>
    <xf numFmtId="165" fontId="17" fillId="0" borderId="0" xfId="3" applyNumberFormat="1" applyFont="1" applyBorder="1"/>
    <xf numFmtId="0" fontId="17" fillId="0" borderId="24" xfId="0" applyFont="1" applyBorder="1"/>
    <xf numFmtId="1" fontId="17" fillId="0" borderId="40" xfId="0" applyNumberFormat="1" applyFont="1" applyBorder="1"/>
    <xf numFmtId="0" fontId="17" fillId="0" borderId="33" xfId="0" applyFont="1" applyBorder="1"/>
    <xf numFmtId="165" fontId="17" fillId="0" borderId="34" xfId="3" applyNumberFormat="1" applyFont="1" applyBorder="1"/>
    <xf numFmtId="10" fontId="17" fillId="0" borderId="34" xfId="3" applyNumberFormat="1" applyFont="1" applyBorder="1"/>
    <xf numFmtId="0" fontId="17" fillId="0" borderId="35" xfId="0" applyFont="1" applyBorder="1"/>
    <xf numFmtId="0" fontId="16" fillId="6" borderId="23" xfId="0" applyFont="1" applyFill="1" applyBorder="1"/>
    <xf numFmtId="0" fontId="17" fillId="6" borderId="23" xfId="0" applyFont="1" applyFill="1" applyBorder="1"/>
    <xf numFmtId="164" fontId="17" fillId="0" borderId="36" xfId="0" applyNumberFormat="1" applyFont="1" applyBorder="1"/>
    <xf numFmtId="164" fontId="17" fillId="0" borderId="37" xfId="0" applyNumberFormat="1" applyFont="1" applyBorder="1"/>
    <xf numFmtId="164" fontId="17" fillId="0" borderId="38" xfId="0" applyNumberFormat="1" applyFont="1" applyBorder="1"/>
    <xf numFmtId="164" fontId="17" fillId="0" borderId="27" xfId="0" applyNumberFormat="1" applyFont="1" applyBorder="1"/>
    <xf numFmtId="164" fontId="17" fillId="0" borderId="15" xfId="0" applyNumberFormat="1" applyFont="1" applyBorder="1"/>
    <xf numFmtId="164" fontId="17" fillId="0" borderId="28" xfId="0" applyNumberFormat="1" applyFont="1" applyBorder="1"/>
    <xf numFmtId="164" fontId="17" fillId="0" borderId="39" xfId="0" applyNumberFormat="1" applyFont="1" applyBorder="1"/>
    <xf numFmtId="164" fontId="17" fillId="0" borderId="40" xfId="0" applyNumberFormat="1" applyFont="1" applyBorder="1"/>
    <xf numFmtId="164" fontId="17" fillId="0" borderId="41" xfId="0" applyNumberFormat="1" applyFont="1" applyBorder="1"/>
    <xf numFmtId="164" fontId="16" fillId="6" borderId="23" xfId="0" applyNumberFormat="1" applyFont="1" applyFill="1" applyBorder="1"/>
    <xf numFmtId="164" fontId="16" fillId="6" borderId="0" xfId="0" applyNumberFormat="1" applyFont="1" applyFill="1"/>
    <xf numFmtId="0" fontId="16" fillId="6" borderId="0" xfId="3" applyNumberFormat="1" applyFont="1" applyFill="1" applyBorder="1"/>
    <xf numFmtId="164" fontId="16" fillId="6" borderId="24" xfId="0" applyNumberFormat="1" applyFont="1" applyFill="1" applyBorder="1"/>
    <xf numFmtId="0" fontId="17" fillId="0" borderId="36" xfId="0" applyFont="1" applyBorder="1"/>
    <xf numFmtId="0" fontId="17" fillId="0" borderId="37" xfId="0" applyFont="1" applyBorder="1"/>
    <xf numFmtId="0" fontId="17" fillId="0" borderId="38" xfId="0" applyFont="1" applyBorder="1"/>
    <xf numFmtId="3" fontId="16" fillId="6" borderId="25" xfId="0" applyNumberFormat="1" applyFont="1" applyFill="1" applyBorder="1"/>
    <xf numFmtId="3" fontId="16" fillId="6" borderId="1" xfId="0" applyNumberFormat="1" applyFont="1" applyFill="1" applyBorder="1"/>
    <xf numFmtId="3" fontId="16" fillId="6" borderId="26" xfId="0" applyNumberFormat="1" applyFont="1" applyFill="1" applyBorder="1"/>
    <xf numFmtId="3" fontId="17" fillId="0" borderId="39" xfId="0" applyNumberFormat="1" applyFont="1" applyBorder="1"/>
    <xf numFmtId="3" fontId="17" fillId="0" borderId="40" xfId="0" applyNumberFormat="1" applyFont="1" applyBorder="1"/>
    <xf numFmtId="3" fontId="17" fillId="0" borderId="41" xfId="0" applyNumberFormat="1" applyFont="1" applyBorder="1"/>
    <xf numFmtId="3" fontId="17" fillId="0" borderId="33" xfId="0" applyNumberFormat="1" applyFont="1" applyBorder="1"/>
    <xf numFmtId="0" fontId="17" fillId="0" borderId="34" xfId="0" applyFont="1" applyBorder="1"/>
    <xf numFmtId="166" fontId="16" fillId="6" borderId="33" xfId="0" applyNumberFormat="1" applyFont="1" applyFill="1" applyBorder="1"/>
    <xf numFmtId="166" fontId="16" fillId="6" borderId="34" xfId="0" applyNumberFormat="1" applyFont="1" applyFill="1" applyBorder="1"/>
    <xf numFmtId="166" fontId="16" fillId="6" borderId="35" xfId="0" applyNumberFormat="1" applyFont="1" applyFill="1" applyBorder="1"/>
    <xf numFmtId="9" fontId="17" fillId="0" borderId="0" xfId="3" applyFont="1"/>
    <xf numFmtId="166" fontId="17" fillId="0" borderId="0" xfId="0" applyNumberFormat="1" applyFont="1"/>
    <xf numFmtId="0" fontId="17" fillId="5" borderId="0" xfId="0" applyFont="1" applyFill="1" applyAlignment="1">
      <alignment vertical="center" wrapText="1"/>
    </xf>
    <xf numFmtId="0" fontId="22" fillId="0" borderId="23" xfId="0" applyFont="1" applyBorder="1"/>
    <xf numFmtId="0" fontId="16" fillId="0" borderId="33" xfId="0" applyFont="1" applyBorder="1"/>
    <xf numFmtId="3" fontId="17" fillId="0" borderId="31" xfId="0" applyNumberFormat="1" applyFont="1" applyBorder="1"/>
    <xf numFmtId="3" fontId="17" fillId="0" borderId="14" xfId="0" applyNumberFormat="1" applyFont="1" applyBorder="1"/>
    <xf numFmtId="3" fontId="17" fillId="0" borderId="32" xfId="0" applyNumberFormat="1" applyFont="1" applyBorder="1"/>
    <xf numFmtId="3" fontId="17" fillId="0" borderId="29" xfId="0" applyNumberFormat="1" applyFont="1" applyBorder="1"/>
    <xf numFmtId="3" fontId="17" fillId="0" borderId="16" xfId="0" applyNumberFormat="1" applyFont="1" applyBorder="1"/>
    <xf numFmtId="3" fontId="17" fillId="0" borderId="30" xfId="0" applyNumberFormat="1" applyFont="1" applyBorder="1"/>
    <xf numFmtId="3" fontId="16" fillId="6" borderId="33" xfId="0" applyNumberFormat="1" applyFont="1" applyFill="1" applyBorder="1"/>
    <xf numFmtId="3" fontId="16" fillId="6" borderId="34" xfId="0" applyNumberFormat="1" applyFont="1" applyFill="1" applyBorder="1"/>
    <xf numFmtId="3" fontId="16" fillId="6" borderId="35" xfId="0" applyNumberFormat="1" applyFont="1" applyFill="1" applyBorder="1"/>
    <xf numFmtId="3" fontId="17" fillId="0" borderId="23" xfId="0" applyNumberFormat="1" applyFont="1" applyBorder="1"/>
    <xf numFmtId="3" fontId="17" fillId="0" borderId="24" xfId="0" applyNumberFormat="1" applyFont="1" applyBorder="1"/>
    <xf numFmtId="3" fontId="16" fillId="0" borderId="33" xfId="0" applyNumberFormat="1" applyFont="1" applyBorder="1"/>
    <xf numFmtId="3" fontId="17" fillId="0" borderId="34" xfId="0" applyNumberFormat="1" applyFont="1" applyBorder="1"/>
    <xf numFmtId="3" fontId="17" fillId="0" borderId="35" xfId="0" applyNumberFormat="1" applyFont="1" applyBorder="1"/>
    <xf numFmtId="3" fontId="16" fillId="7" borderId="33" xfId="0" applyNumberFormat="1" applyFont="1" applyFill="1" applyBorder="1"/>
    <xf numFmtId="3" fontId="16" fillId="7" borderId="34" xfId="0" applyNumberFormat="1" applyFont="1" applyFill="1" applyBorder="1"/>
    <xf numFmtId="3" fontId="16" fillId="7" borderId="35" xfId="0" applyNumberFormat="1" applyFont="1" applyFill="1" applyBorder="1"/>
    <xf numFmtId="3" fontId="17" fillId="0" borderId="20" xfId="0" applyNumberFormat="1" applyFont="1" applyBorder="1"/>
    <xf numFmtId="3" fontId="17" fillId="0" borderId="21" xfId="0" applyNumberFormat="1" applyFont="1" applyBorder="1"/>
    <xf numFmtId="3" fontId="17" fillId="0" borderId="22" xfId="0" applyNumberFormat="1" applyFont="1" applyBorder="1"/>
    <xf numFmtId="1" fontId="17" fillId="0" borderId="36" xfId="0" applyNumberFormat="1" applyFont="1" applyBorder="1"/>
    <xf numFmtId="1" fontId="17" fillId="0" borderId="37" xfId="0" applyNumberFormat="1" applyFont="1" applyBorder="1"/>
    <xf numFmtId="1" fontId="17" fillId="0" borderId="38" xfId="0" applyNumberFormat="1" applyFont="1" applyBorder="1"/>
    <xf numFmtId="1" fontId="17" fillId="0" borderId="27" xfId="0" applyNumberFormat="1" applyFont="1" applyBorder="1"/>
    <xf numFmtId="1" fontId="17" fillId="0" borderId="15" xfId="0" applyNumberFormat="1" applyFont="1" applyBorder="1"/>
    <xf numFmtId="3" fontId="17" fillId="0" borderId="15" xfId="0" applyNumberFormat="1" applyFont="1" applyBorder="1" applyAlignment="1">
      <alignment vertical="top"/>
    </xf>
    <xf numFmtId="3" fontId="17" fillId="0" borderId="45" xfId="0" applyNumberFormat="1" applyFont="1" applyBorder="1"/>
    <xf numFmtId="1" fontId="17" fillId="0" borderId="38" xfId="0" applyNumberFormat="1" applyFont="1" applyBorder="1" applyAlignment="1">
      <alignment horizontal="left"/>
    </xf>
    <xf numFmtId="1" fontId="17" fillId="0" borderId="28" xfId="0" applyNumberFormat="1" applyFont="1" applyBorder="1" applyAlignment="1">
      <alignment horizontal="left"/>
    </xf>
    <xf numFmtId="0" fontId="17" fillId="0" borderId="28" xfId="0" applyFont="1" applyBorder="1" applyAlignment="1">
      <alignment horizontal="left"/>
    </xf>
    <xf numFmtId="3" fontId="17" fillId="0" borderId="28" xfId="0" applyNumberFormat="1" applyFont="1" applyBorder="1" applyAlignment="1">
      <alignment horizontal="left"/>
    </xf>
    <xf numFmtId="3" fontId="17" fillId="0" borderId="41" xfId="0" applyNumberFormat="1" applyFont="1" applyBorder="1" applyAlignment="1">
      <alignment horizontal="left"/>
    </xf>
    <xf numFmtId="3" fontId="17" fillId="0" borderId="30" xfId="0" applyNumberFormat="1" applyFont="1" applyBorder="1" applyAlignment="1">
      <alignment horizontal="left"/>
    </xf>
    <xf numFmtId="0" fontId="16" fillId="6" borderId="17" xfId="0" applyFont="1" applyFill="1" applyBorder="1" applyAlignment="1">
      <alignment horizontal="left"/>
    </xf>
    <xf numFmtId="0" fontId="16" fillId="6" borderId="33" xfId="0" applyFont="1" applyFill="1" applyBorder="1" applyAlignment="1">
      <alignment horizontal="right"/>
    </xf>
    <xf numFmtId="0" fontId="16" fillId="6" borderId="34" xfId="0" applyFont="1" applyFill="1" applyBorder="1" applyAlignment="1">
      <alignment horizontal="right"/>
    </xf>
    <xf numFmtId="0" fontId="16" fillId="6" borderId="35" xfId="0" applyFont="1" applyFill="1" applyBorder="1" applyAlignment="1">
      <alignment horizontal="right"/>
    </xf>
    <xf numFmtId="0" fontId="17" fillId="6" borderId="20" xfId="0" applyFont="1" applyFill="1" applyBorder="1"/>
    <xf numFmtId="0" fontId="16" fillId="6" borderId="46" xfId="0" applyFont="1" applyFill="1" applyBorder="1" applyAlignment="1">
      <alignment horizontal="left"/>
    </xf>
    <xf numFmtId="0" fontId="17" fillId="6" borderId="0" xfId="0" applyFont="1" applyFill="1" applyAlignment="1">
      <alignment horizontal="left"/>
    </xf>
    <xf numFmtId="0" fontId="16" fillId="6" borderId="42" xfId="0" applyFont="1" applyFill="1" applyBorder="1" applyAlignment="1">
      <alignment horizontal="left"/>
    </xf>
    <xf numFmtId="3" fontId="17" fillId="0" borderId="47" xfId="0" applyNumberFormat="1" applyFont="1" applyBorder="1" applyAlignment="1">
      <alignment horizontal="left"/>
    </xf>
    <xf numFmtId="3" fontId="17" fillId="0" borderId="47" xfId="0" applyNumberFormat="1" applyFont="1" applyBorder="1"/>
    <xf numFmtId="3" fontId="17" fillId="0" borderId="48" xfId="0" applyNumberFormat="1" applyFont="1" applyBorder="1"/>
    <xf numFmtId="3" fontId="17" fillId="0" borderId="18" xfId="0" applyNumberFormat="1" applyFont="1" applyBorder="1" applyAlignment="1">
      <alignment horizontal="left"/>
    </xf>
    <xf numFmtId="3" fontId="17" fillId="0" borderId="18" xfId="0" applyNumberFormat="1" applyFont="1" applyBorder="1"/>
    <xf numFmtId="3" fontId="17" fillId="0" borderId="19" xfId="0" applyNumberFormat="1" applyFont="1" applyBorder="1"/>
    <xf numFmtId="3" fontId="17" fillId="0" borderId="45" xfId="0" applyNumberFormat="1" applyFont="1" applyBorder="1" applyAlignment="1">
      <alignment horizontal="left"/>
    </xf>
    <xf numFmtId="3" fontId="17" fillId="0" borderId="49" xfId="0" applyNumberFormat="1" applyFont="1" applyBorder="1"/>
    <xf numFmtId="0" fontId="16" fillId="6" borderId="33" xfId="0" applyFont="1" applyFill="1" applyBorder="1" applyAlignment="1">
      <alignment horizontal="left"/>
    </xf>
    <xf numFmtId="3" fontId="16" fillId="6" borderId="21" xfId="0" applyNumberFormat="1" applyFont="1" applyFill="1" applyBorder="1"/>
    <xf numFmtId="164" fontId="16" fillId="6" borderId="34" xfId="0" applyNumberFormat="1" applyFont="1" applyFill="1" applyBorder="1"/>
    <xf numFmtId="9" fontId="16" fillId="6" borderId="34" xfId="3" applyFont="1" applyFill="1" applyBorder="1"/>
    <xf numFmtId="0" fontId="23" fillId="0" borderId="0" xfId="0" applyFont="1"/>
    <xf numFmtId="9" fontId="10" fillId="0" borderId="0" xfId="3" applyFont="1" applyBorder="1"/>
    <xf numFmtId="167" fontId="9" fillId="0" borderId="0" xfId="0" applyNumberFormat="1" applyFont="1"/>
    <xf numFmtId="3" fontId="16" fillId="0" borderId="15" xfId="0" applyNumberFormat="1" applyFont="1" applyBorder="1"/>
    <xf numFmtId="9" fontId="17" fillId="0" borderId="37" xfId="3" applyFont="1" applyBorder="1"/>
    <xf numFmtId="9" fontId="17" fillId="0" borderId="15" xfId="3" applyFont="1" applyBorder="1"/>
    <xf numFmtId="9" fontId="17" fillId="0" borderId="40" xfId="3" applyFont="1" applyBorder="1"/>
    <xf numFmtId="0" fontId="16" fillId="6" borderId="24" xfId="0" applyFont="1" applyFill="1" applyBorder="1"/>
    <xf numFmtId="3" fontId="24" fillId="0" borderId="48" xfId="0" applyNumberFormat="1" applyFont="1" applyBorder="1"/>
    <xf numFmtId="0" fontId="2" fillId="6" borderId="0" xfId="0" applyFont="1" applyFill="1"/>
    <xf numFmtId="0" fontId="1" fillId="6" borderId="0" xfId="0" applyFont="1" applyFill="1"/>
    <xf numFmtId="0" fontId="1" fillId="6" borderId="1" xfId="0" applyFont="1" applyFill="1" applyBorder="1" applyAlignment="1">
      <alignment horizontal="right"/>
    </xf>
    <xf numFmtId="0" fontId="1" fillId="6" borderId="0" xfId="0" applyFont="1" applyFill="1" applyAlignment="1">
      <alignment horizontal="right"/>
    </xf>
    <xf numFmtId="0" fontId="1" fillId="6" borderId="1" xfId="0" applyFont="1" applyFill="1" applyBorder="1"/>
    <xf numFmtId="3" fontId="0" fillId="0" borderId="50" xfId="0" applyNumberFormat="1" applyBorder="1"/>
    <xf numFmtId="3" fontId="0" fillId="0" borderId="64" xfId="0" applyNumberFormat="1" applyBorder="1"/>
    <xf numFmtId="0" fontId="16" fillId="6" borderId="21" xfId="0" applyFont="1" applyFill="1" applyBorder="1"/>
    <xf numFmtId="0" fontId="17" fillId="6" borderId="43" xfId="0" applyFont="1" applyFill="1" applyBorder="1"/>
    <xf numFmtId="0" fontId="17" fillId="0" borderId="11" xfId="0" applyFont="1" applyBorder="1"/>
    <xf numFmtId="9" fontId="16" fillId="6" borderId="21" xfId="3" applyFont="1" applyFill="1" applyBorder="1"/>
    <xf numFmtId="0" fontId="17" fillId="5" borderId="1" xfId="0" applyFont="1" applyFill="1" applyBorder="1"/>
    <xf numFmtId="0" fontId="16" fillId="6" borderId="4" xfId="0" applyFont="1" applyFill="1" applyBorder="1"/>
    <xf numFmtId="0" fontId="16" fillId="6" borderId="72" xfId="0" applyFont="1" applyFill="1" applyBorder="1"/>
    <xf numFmtId="0" fontId="16" fillId="6" borderId="73" xfId="0" applyFont="1" applyFill="1" applyBorder="1"/>
    <xf numFmtId="0" fontId="17" fillId="0" borderId="74" xfId="0" applyFont="1" applyBorder="1"/>
    <xf numFmtId="0" fontId="17" fillId="0" borderId="75" xfId="0" applyFont="1" applyBorder="1"/>
    <xf numFmtId="0" fontId="21" fillId="0" borderId="76" xfId="0" applyFont="1" applyBorder="1"/>
    <xf numFmtId="0" fontId="16" fillId="6" borderId="77" xfId="0" applyFont="1" applyFill="1" applyBorder="1"/>
    <xf numFmtId="0" fontId="16" fillId="0" borderId="74" xfId="0" applyFont="1" applyBorder="1"/>
    <xf numFmtId="0" fontId="16" fillId="0" borderId="76" xfId="0" applyFont="1" applyBorder="1"/>
    <xf numFmtId="0" fontId="16" fillId="0" borderId="6" xfId="0" applyFont="1" applyBorder="1"/>
    <xf numFmtId="0" fontId="16" fillId="6" borderId="78" xfId="0" applyFont="1" applyFill="1" applyBorder="1"/>
    <xf numFmtId="0" fontId="17" fillId="0" borderId="6" xfId="0" applyFont="1" applyBorder="1"/>
    <xf numFmtId="0" fontId="17" fillId="0" borderId="76" xfId="0" applyFont="1" applyBorder="1"/>
    <xf numFmtId="0" fontId="16" fillId="0" borderId="79" xfId="0" applyFont="1" applyBorder="1"/>
    <xf numFmtId="0" fontId="17" fillId="0" borderId="79" xfId="0" applyFont="1" applyBorder="1"/>
    <xf numFmtId="0" fontId="16" fillId="6" borderId="80" xfId="0" applyFont="1" applyFill="1" applyBorder="1"/>
    <xf numFmtId="0" fontId="16" fillId="6" borderId="81" xfId="0" applyFont="1" applyFill="1" applyBorder="1"/>
    <xf numFmtId="164" fontId="16" fillId="6" borderId="81" xfId="0" applyNumberFormat="1" applyFont="1" applyFill="1" applyBorder="1"/>
    <xf numFmtId="0" fontId="0" fillId="0" borderId="50" xfId="0" applyBorder="1"/>
    <xf numFmtId="0" fontId="0" fillId="0" borderId="64" xfId="0" applyBorder="1"/>
    <xf numFmtId="0" fontId="0" fillId="0" borderId="65" xfId="0" applyBorder="1"/>
    <xf numFmtId="0" fontId="0" fillId="0" borderId="69" xfId="0" applyBorder="1"/>
    <xf numFmtId="0" fontId="0" fillId="0" borderId="56" xfId="0" applyBorder="1"/>
    <xf numFmtId="0" fontId="16" fillId="6" borderId="87" xfId="0" applyFont="1" applyFill="1" applyBorder="1"/>
    <xf numFmtId="0" fontId="16" fillId="6" borderId="1" xfId="0" applyFont="1" applyFill="1" applyBorder="1"/>
    <xf numFmtId="164" fontId="0" fillId="0" borderId="50" xfId="0" applyNumberFormat="1" applyBorder="1"/>
    <xf numFmtId="0" fontId="0" fillId="0" borderId="59" xfId="0" applyBorder="1"/>
    <xf numFmtId="0" fontId="0" fillId="0" borderId="59" xfId="0" applyBorder="1" applyAlignment="1">
      <alignment horizontal="left" indent="1"/>
    </xf>
    <xf numFmtId="0" fontId="3" fillId="0" borderId="59" xfId="0" applyFont="1" applyBorder="1"/>
    <xf numFmtId="164" fontId="0" fillId="0" borderId="64" xfId="0" applyNumberFormat="1" applyBorder="1"/>
    <xf numFmtId="0" fontId="0" fillId="0" borderId="83" xfId="0" applyBorder="1"/>
    <xf numFmtId="0" fontId="0" fillId="0" borderId="52" xfId="0" applyBorder="1"/>
    <xf numFmtId="0" fontId="10" fillId="6" borderId="0" xfId="0" applyFont="1" applyFill="1"/>
    <xf numFmtId="0" fontId="10" fillId="6" borderId="7" xfId="0" applyFont="1" applyFill="1" applyBorder="1"/>
    <xf numFmtId="0" fontId="10" fillId="6" borderId="1" xfId="0" applyFont="1" applyFill="1" applyBorder="1" applyAlignment="1">
      <alignment horizontal="right"/>
    </xf>
    <xf numFmtId="0" fontId="10" fillId="6" borderId="9" xfId="0" applyFont="1" applyFill="1" applyBorder="1" applyAlignment="1">
      <alignment horizontal="right"/>
    </xf>
    <xf numFmtId="0" fontId="9" fillId="0" borderId="54" xfId="0" applyFont="1" applyBorder="1"/>
    <xf numFmtId="3" fontId="9" fillId="0" borderId="63" xfId="0" applyNumberFormat="1" applyFont="1" applyBorder="1"/>
    <xf numFmtId="3" fontId="9" fillId="0" borderId="57" xfId="0" applyNumberFormat="1" applyFont="1" applyBorder="1"/>
    <xf numFmtId="3" fontId="9" fillId="0" borderId="54" xfId="0" applyNumberFormat="1" applyFont="1" applyBorder="1"/>
    <xf numFmtId="0" fontId="9" fillId="0" borderId="64" xfId="0" applyFont="1" applyBorder="1"/>
    <xf numFmtId="3" fontId="9" fillId="0" borderId="59" xfId="0" applyNumberFormat="1" applyFont="1" applyBorder="1"/>
    <xf numFmtId="3" fontId="9" fillId="0" borderId="50" xfId="0" applyNumberFormat="1" applyFont="1" applyBorder="1"/>
    <xf numFmtId="3" fontId="9" fillId="0" borderId="64" xfId="0" applyNumberFormat="1" applyFont="1" applyBorder="1"/>
    <xf numFmtId="3" fontId="9" fillId="0" borderId="50" xfId="3" applyNumberFormat="1" applyFont="1" applyBorder="1"/>
    <xf numFmtId="3" fontId="9" fillId="0" borderId="64" xfId="3" applyNumberFormat="1" applyFont="1" applyBorder="1"/>
    <xf numFmtId="3" fontId="9" fillId="0" borderId="0" xfId="0" applyNumberFormat="1" applyFont="1"/>
    <xf numFmtId="0" fontId="9" fillId="0" borderId="16" xfId="0" applyFont="1" applyBorder="1"/>
    <xf numFmtId="0" fontId="25" fillId="6" borderId="3" xfId="0" applyFont="1" applyFill="1" applyBorder="1"/>
    <xf numFmtId="0" fontId="10" fillId="6" borderId="4" xfId="0" applyFont="1" applyFill="1" applyBorder="1"/>
    <xf numFmtId="0" fontId="10" fillId="6" borderId="5" xfId="0" applyFont="1" applyFill="1" applyBorder="1"/>
    <xf numFmtId="0" fontId="10" fillId="6" borderId="6" xfId="0" applyFont="1" applyFill="1" applyBorder="1"/>
    <xf numFmtId="0" fontId="10" fillId="6" borderId="0" xfId="0" applyFont="1" applyFill="1" applyAlignment="1">
      <alignment horizontal="right"/>
    </xf>
    <xf numFmtId="0" fontId="10" fillId="6" borderId="7" xfId="0" applyFont="1" applyFill="1" applyBorder="1" applyAlignment="1">
      <alignment horizontal="right"/>
    </xf>
    <xf numFmtId="0" fontId="26" fillId="6" borderId="62" xfId="1" applyFont="1" applyFill="1" applyBorder="1" applyAlignment="1">
      <alignment vertical="center"/>
    </xf>
    <xf numFmtId="0" fontId="9" fillId="6" borderId="84" xfId="0" applyFont="1" applyFill="1" applyBorder="1"/>
    <xf numFmtId="0" fontId="9" fillId="6" borderId="65" xfId="0" applyFont="1" applyFill="1" applyBorder="1"/>
    <xf numFmtId="0" fontId="9" fillId="6" borderId="69" xfId="0" applyFont="1" applyFill="1" applyBorder="1"/>
    <xf numFmtId="0" fontId="26" fillId="6" borderId="85" xfId="1" applyFont="1" applyFill="1" applyBorder="1" applyAlignment="1">
      <alignment vertical="center"/>
    </xf>
    <xf numFmtId="0" fontId="9" fillId="6" borderId="60" xfId="0" applyFont="1" applyFill="1" applyBorder="1"/>
    <xf numFmtId="0" fontId="9" fillId="6" borderId="50" xfId="0" applyFont="1" applyFill="1" applyBorder="1"/>
    <xf numFmtId="0" fontId="9" fillId="6" borderId="64" xfId="0" applyFont="1" applyFill="1" applyBorder="1"/>
    <xf numFmtId="0" fontId="24" fillId="0" borderId="85" xfId="0" applyFont="1" applyBorder="1" applyAlignment="1">
      <alignment vertical="center"/>
    </xf>
    <xf numFmtId="3" fontId="9" fillId="0" borderId="60" xfId="0" applyNumberFormat="1" applyFont="1" applyBorder="1"/>
    <xf numFmtId="0" fontId="24" fillId="0" borderId="85" xfId="1" applyFont="1" applyBorder="1" applyAlignment="1">
      <alignment horizontal="left"/>
    </xf>
    <xf numFmtId="0" fontId="26" fillId="6" borderId="86" xfId="0" applyFont="1" applyFill="1" applyBorder="1" applyAlignment="1">
      <alignment vertical="center"/>
    </xf>
    <xf numFmtId="3" fontId="10" fillId="6" borderId="68" xfId="0" applyNumberFormat="1" applyFont="1" applyFill="1" applyBorder="1"/>
    <xf numFmtId="3" fontId="10" fillId="6" borderId="66" xfId="0" applyNumberFormat="1" applyFont="1" applyFill="1" applyBorder="1"/>
    <xf numFmtId="3" fontId="10" fillId="6" borderId="70" xfId="0" applyNumberFormat="1" applyFont="1" applyFill="1" applyBorder="1"/>
    <xf numFmtId="0" fontId="26" fillId="0" borderId="12" xfId="0" applyFont="1" applyBorder="1" applyAlignment="1">
      <alignment vertical="center"/>
    </xf>
    <xf numFmtId="0" fontId="9" fillId="0" borderId="53" xfId="0" applyFont="1" applyBorder="1"/>
    <xf numFmtId="0" fontId="9" fillId="0" borderId="56" xfId="0" applyFont="1" applyBorder="1"/>
    <xf numFmtId="3" fontId="9" fillId="0" borderId="56" xfId="0" applyNumberFormat="1" applyFont="1" applyBorder="1"/>
    <xf numFmtId="3" fontId="9" fillId="0" borderId="52" xfId="0" applyNumberFormat="1" applyFont="1" applyBorder="1"/>
    <xf numFmtId="0" fontId="26" fillId="6" borderId="62" xfId="0" applyFont="1" applyFill="1" applyBorder="1" applyAlignment="1">
      <alignment vertical="center"/>
    </xf>
    <xf numFmtId="3" fontId="9" fillId="6" borderId="65" xfId="0" applyNumberFormat="1" applyFont="1" applyFill="1" applyBorder="1"/>
    <xf numFmtId="3" fontId="9" fillId="6" borderId="69" xfId="0" applyNumberFormat="1" applyFont="1" applyFill="1" applyBorder="1"/>
    <xf numFmtId="0" fontId="26" fillId="6" borderId="85" xfId="0" applyFont="1" applyFill="1" applyBorder="1" applyAlignment="1">
      <alignment vertical="center"/>
    </xf>
    <xf numFmtId="3" fontId="10" fillId="6" borderId="60" xfId="0" applyNumberFormat="1" applyFont="1" applyFill="1" applyBorder="1"/>
    <xf numFmtId="3" fontId="10" fillId="6" borderId="50" xfId="0" applyNumberFormat="1" applyFont="1" applyFill="1" applyBorder="1"/>
    <xf numFmtId="3" fontId="10" fillId="6" borderId="64" xfId="0" applyNumberFormat="1" applyFont="1" applyFill="1" applyBorder="1"/>
    <xf numFmtId="0" fontId="24" fillId="0" borderId="12" xfId="1" applyFont="1" applyBorder="1" applyAlignment="1">
      <alignment vertical="center"/>
    </xf>
    <xf numFmtId="3" fontId="9" fillId="6" borderId="50" xfId="0" applyNumberFormat="1" applyFont="1" applyFill="1" applyBorder="1"/>
    <xf numFmtId="3" fontId="9" fillId="6" borderId="64" xfId="0" applyNumberFormat="1" applyFont="1" applyFill="1" applyBorder="1"/>
    <xf numFmtId="0" fontId="27" fillId="0" borderId="85" xfId="0" applyFont="1" applyBorder="1" applyAlignment="1">
      <alignment vertical="center"/>
    </xf>
    <xf numFmtId="0" fontId="9" fillId="0" borderId="60" xfId="0" applyFont="1" applyBorder="1"/>
    <xf numFmtId="0" fontId="9" fillId="0" borderId="50" xfId="0" applyFont="1" applyBorder="1"/>
    <xf numFmtId="0" fontId="24" fillId="0" borderId="85" xfId="1" applyFont="1" applyBorder="1" applyAlignment="1">
      <alignment vertical="center"/>
    </xf>
    <xf numFmtId="0" fontId="26" fillId="0" borderId="85" xfId="0" applyFont="1" applyBorder="1" applyAlignment="1">
      <alignment vertical="center"/>
    </xf>
    <xf numFmtId="0" fontId="24" fillId="0" borderId="85" xfId="0" applyFont="1" applyBorder="1"/>
    <xf numFmtId="0" fontId="26" fillId="6" borderId="85" xfId="1" applyFont="1" applyFill="1" applyBorder="1" applyAlignment="1">
      <alignment horizontal="left"/>
    </xf>
    <xf numFmtId="0" fontId="28" fillId="0" borderId="85" xfId="1" applyFont="1" applyBorder="1" applyAlignment="1">
      <alignment horizontal="left"/>
    </xf>
    <xf numFmtId="0" fontId="29" fillId="6" borderId="85" xfId="1" applyFont="1" applyFill="1" applyBorder="1" applyAlignment="1">
      <alignment horizontal="left"/>
    </xf>
    <xf numFmtId="0" fontId="28" fillId="0" borderId="85" xfId="0" applyFont="1" applyBorder="1"/>
    <xf numFmtId="0" fontId="29" fillId="6" borderId="85" xfId="0" applyFont="1" applyFill="1" applyBorder="1" applyAlignment="1">
      <alignment vertical="center"/>
    </xf>
    <xf numFmtId="0" fontId="29" fillId="6" borderId="86" xfId="0" applyFont="1" applyFill="1" applyBorder="1" applyAlignment="1">
      <alignment horizontal="left" vertical="center"/>
    </xf>
    <xf numFmtId="0" fontId="25" fillId="6" borderId="6" xfId="0" applyFont="1" applyFill="1" applyBorder="1"/>
    <xf numFmtId="0" fontId="10" fillId="6" borderId="8" xfId="0" applyFont="1" applyFill="1" applyBorder="1"/>
    <xf numFmtId="0" fontId="9" fillId="0" borderId="59" xfId="0" applyFont="1" applyBorder="1"/>
    <xf numFmtId="0" fontId="9" fillId="0" borderId="71" xfId="0" applyFont="1" applyBorder="1"/>
    <xf numFmtId="3" fontId="9" fillId="0" borderId="66" xfId="0" applyNumberFormat="1" applyFont="1" applyBorder="1"/>
    <xf numFmtId="3" fontId="9" fillId="0" borderId="70" xfId="0" applyNumberFormat="1" applyFont="1" applyBorder="1"/>
    <xf numFmtId="0" fontId="9" fillId="0" borderId="83" xfId="0" applyFont="1" applyBorder="1"/>
    <xf numFmtId="0" fontId="9" fillId="0" borderId="52" xfId="0" applyFont="1" applyBorder="1"/>
    <xf numFmtId="0" fontId="9" fillId="0" borderId="59" xfId="0" applyFont="1" applyBorder="1" applyAlignment="1">
      <alignment horizontal="left" indent="1"/>
    </xf>
    <xf numFmtId="0" fontId="10" fillId="0" borderId="83" xfId="0" applyFont="1" applyBorder="1"/>
    <xf numFmtId="2" fontId="9" fillId="0" borderId="50" xfId="0" applyNumberFormat="1" applyFont="1" applyBorder="1"/>
    <xf numFmtId="2" fontId="9" fillId="0" borderId="64" xfId="0" applyNumberFormat="1" applyFont="1" applyBorder="1"/>
    <xf numFmtId="2" fontId="9" fillId="0" borderId="66" xfId="0" applyNumberFormat="1" applyFont="1" applyBorder="1"/>
    <xf numFmtId="2" fontId="9" fillId="0" borderId="70" xfId="0" applyNumberFormat="1" applyFont="1" applyBorder="1"/>
    <xf numFmtId="164" fontId="9" fillId="0" borderId="50" xfId="0" applyNumberFormat="1" applyFont="1" applyBorder="1"/>
    <xf numFmtId="164" fontId="9" fillId="0" borderId="64" xfId="0" applyNumberFormat="1" applyFont="1" applyBorder="1"/>
    <xf numFmtId="165" fontId="9" fillId="0" borderId="0" xfId="3" applyNumberFormat="1" applyFont="1"/>
    <xf numFmtId="9" fontId="9" fillId="0" borderId="0" xfId="3" applyFont="1"/>
    <xf numFmtId="0" fontId="10" fillId="6" borderId="82" xfId="0" applyFont="1" applyFill="1" applyBorder="1"/>
    <xf numFmtId="0" fontId="30" fillId="2" borderId="0" xfId="0" applyFont="1" applyFill="1"/>
    <xf numFmtId="0" fontId="26" fillId="3" borderId="1" xfId="0" applyFont="1" applyFill="1" applyBorder="1"/>
    <xf numFmtId="0" fontId="26" fillId="3" borderId="1" xfId="0" applyFont="1" applyFill="1" applyBorder="1" applyAlignment="1">
      <alignment horizontal="right"/>
    </xf>
    <xf numFmtId="0" fontId="26" fillId="3" borderId="2" xfId="0" applyFont="1" applyFill="1" applyBorder="1"/>
    <xf numFmtId="0" fontId="25" fillId="3" borderId="2" xfId="0" applyFont="1" applyFill="1" applyBorder="1" applyAlignment="1">
      <alignment horizontal="left"/>
    </xf>
    <xf numFmtId="0" fontId="24" fillId="3" borderId="2" xfId="0" applyFont="1" applyFill="1" applyBorder="1"/>
    <xf numFmtId="3" fontId="26" fillId="3" borderId="2" xfId="0" applyNumberFormat="1" applyFont="1" applyFill="1" applyBorder="1"/>
    <xf numFmtId="164" fontId="26" fillId="2" borderId="2" xfId="0" applyNumberFormat="1" applyFont="1" applyFill="1" applyBorder="1" applyAlignment="1">
      <alignment horizontal="center"/>
    </xf>
    <xf numFmtId="0" fontId="26" fillId="3" borderId="1" xfId="0" applyFont="1" applyFill="1" applyBorder="1" applyAlignment="1">
      <alignment horizontal="right" wrapText="1"/>
    </xf>
    <xf numFmtId="3" fontId="9" fillId="2" borderId="0" xfId="0" applyNumberFormat="1" applyFont="1" applyFill="1"/>
    <xf numFmtId="0" fontId="9" fillId="2" borderId="13" xfId="0" applyFont="1" applyFill="1" applyBorder="1"/>
    <xf numFmtId="0" fontId="9" fillId="0" borderId="13" xfId="0" applyFont="1" applyBorder="1"/>
    <xf numFmtId="0" fontId="9" fillId="0" borderId="13" xfId="0" applyFont="1" applyBorder="1" applyAlignment="1">
      <alignment horizontal="right"/>
    </xf>
    <xf numFmtId="0" fontId="9" fillId="2" borderId="88" xfId="0" applyFont="1" applyFill="1" applyBorder="1"/>
    <xf numFmtId="0" fontId="26" fillId="3" borderId="8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right"/>
    </xf>
    <xf numFmtId="3" fontId="24" fillId="3" borderId="6" xfId="0" applyNumberFormat="1" applyFont="1" applyFill="1" applyBorder="1" applyAlignment="1">
      <alignment horizontal="center"/>
    </xf>
    <xf numFmtId="0" fontId="24" fillId="3" borderId="0" xfId="0" applyFont="1" applyFill="1"/>
    <xf numFmtId="3" fontId="24" fillId="3" borderId="0" xfId="0" applyNumberFormat="1" applyFont="1" applyFill="1"/>
    <xf numFmtId="0" fontId="24" fillId="2" borderId="0" xfId="0" applyFont="1" applyFill="1"/>
    <xf numFmtId="14" fontId="24" fillId="2" borderId="7" xfId="0" quotePrefix="1" applyNumberFormat="1" applyFont="1" applyFill="1" applyBorder="1" applyAlignment="1">
      <alignment horizontal="right"/>
    </xf>
    <xf numFmtId="3" fontId="26" fillId="3" borderId="89" xfId="0" applyNumberFormat="1" applyFont="1" applyFill="1" applyBorder="1" applyAlignment="1">
      <alignment horizontal="center"/>
    </xf>
    <xf numFmtId="164" fontId="26" fillId="2" borderId="90" xfId="0" applyNumberFormat="1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26" fillId="3" borderId="6" xfId="0" applyFont="1" applyFill="1" applyBorder="1" applyAlignment="1">
      <alignment horizontal="center"/>
    </xf>
    <xf numFmtId="0" fontId="32" fillId="3" borderId="0" xfId="0" applyFont="1" applyFill="1"/>
    <xf numFmtId="0" fontId="26" fillId="2" borderId="7" xfId="0" applyFont="1" applyFill="1" applyBorder="1" applyAlignment="1">
      <alignment horizontal="right"/>
    </xf>
    <xf numFmtId="14" fontId="24" fillId="2" borderId="0" xfId="0" applyNumberFormat="1" applyFont="1" applyFill="1" applyAlignment="1">
      <alignment horizontal="right"/>
    </xf>
    <xf numFmtId="3" fontId="33" fillId="3" borderId="6" xfId="0" applyNumberFormat="1" applyFont="1" applyFill="1" applyBorder="1" applyAlignment="1">
      <alignment horizontal="center"/>
    </xf>
    <xf numFmtId="0" fontId="33" fillId="3" borderId="0" xfId="0" applyFont="1" applyFill="1"/>
    <xf numFmtId="0" fontId="34" fillId="3" borderId="0" xfId="0" applyFont="1" applyFill="1" applyAlignment="1">
      <alignment horizontal="left"/>
    </xf>
    <xf numFmtId="0" fontId="35" fillId="3" borderId="0" xfId="0" applyFont="1" applyFill="1"/>
    <xf numFmtId="3" fontId="33" fillId="3" borderId="0" xfId="0" applyNumberFormat="1" applyFont="1" applyFill="1"/>
    <xf numFmtId="164" fontId="33" fillId="2" borderId="0" xfId="0" applyNumberFormat="1" applyFont="1" applyFill="1" applyAlignment="1">
      <alignment horizontal="center"/>
    </xf>
    <xf numFmtId="164" fontId="33" fillId="2" borderId="7" xfId="0" applyNumberFormat="1" applyFont="1" applyFill="1" applyBorder="1"/>
    <xf numFmtId="0" fontId="26" fillId="3" borderId="9" xfId="0" applyFont="1" applyFill="1" applyBorder="1" applyAlignment="1">
      <alignment horizontal="right" wrapText="1"/>
    </xf>
    <xf numFmtId="3" fontId="24" fillId="3" borderId="0" xfId="0" applyNumberFormat="1" applyFont="1" applyFill="1" applyAlignment="1">
      <alignment horizontal="right"/>
    </xf>
    <xf numFmtId="0" fontId="24" fillId="2" borderId="6" xfId="0" applyFont="1" applyFill="1" applyBorder="1" applyAlignment="1">
      <alignment horizontal="center"/>
    </xf>
    <xf numFmtId="0" fontId="24" fillId="2" borderId="0" xfId="0" applyFont="1" applyFill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7" xfId="0" quotePrefix="1" applyFont="1" applyFill="1" applyBorder="1" applyAlignment="1">
      <alignment horizontal="right"/>
    </xf>
    <xf numFmtId="3" fontId="24" fillId="2" borderId="0" xfId="0" applyNumberFormat="1" applyFont="1" applyFill="1" applyAlignment="1">
      <alignment horizontal="right"/>
    </xf>
    <xf numFmtId="17" fontId="24" fillId="2" borderId="7" xfId="0" quotePrefix="1" applyNumberFormat="1" applyFont="1" applyFill="1" applyBorder="1" applyAlignment="1">
      <alignment horizontal="right"/>
    </xf>
    <xf numFmtId="0" fontId="24" fillId="0" borderId="0" xfId="0" applyFont="1"/>
    <xf numFmtId="0" fontId="24" fillId="2" borderId="0" xfId="0" quotePrefix="1" applyFont="1" applyFill="1"/>
    <xf numFmtId="17" fontId="9" fillId="2" borderId="0" xfId="0" applyNumberFormat="1" applyFont="1" applyFill="1"/>
    <xf numFmtId="14" fontId="9" fillId="2" borderId="7" xfId="0" quotePrefix="1" applyNumberFormat="1" applyFont="1" applyFill="1" applyBorder="1" applyAlignment="1">
      <alignment horizontal="right"/>
    </xf>
    <xf numFmtId="0" fontId="9" fillId="2" borderId="7" xfId="0" quotePrefix="1" applyFont="1" applyFill="1" applyBorder="1" applyAlignment="1">
      <alignment horizontal="right"/>
    </xf>
    <xf numFmtId="0" fontId="9" fillId="2" borderId="91" xfId="0" applyFont="1" applyFill="1" applyBorder="1"/>
    <xf numFmtId="0" fontId="9" fillId="2" borderId="92" xfId="0" quotePrefix="1" applyFont="1" applyFill="1" applyBorder="1" applyAlignment="1">
      <alignment horizontal="right"/>
    </xf>
    <xf numFmtId="0" fontId="9" fillId="0" borderId="91" xfId="0" applyFont="1" applyBorder="1"/>
    <xf numFmtId="0" fontId="9" fillId="0" borderId="92" xfId="0" quotePrefix="1" applyFont="1" applyBorder="1" applyAlignment="1">
      <alignment horizontal="right"/>
    </xf>
    <xf numFmtId="0" fontId="9" fillId="2" borderId="0" xfId="0" applyFont="1" applyFill="1" applyAlignment="1">
      <alignment horizontal="right"/>
    </xf>
    <xf numFmtId="3" fontId="26" fillId="3" borderId="10" xfId="0" applyNumberFormat="1" applyFont="1" applyFill="1" applyBorder="1" applyAlignment="1">
      <alignment horizontal="center"/>
    </xf>
    <xf numFmtId="0" fontId="26" fillId="3" borderId="11" xfId="0" applyFont="1" applyFill="1" applyBorder="1"/>
    <xf numFmtId="0" fontId="25" fillId="3" borderId="11" xfId="0" applyFont="1" applyFill="1" applyBorder="1" applyAlignment="1">
      <alignment horizontal="left"/>
    </xf>
    <xf numFmtId="0" fontId="24" fillId="3" borderId="11" xfId="0" applyFont="1" applyFill="1" applyBorder="1"/>
    <xf numFmtId="3" fontId="26" fillId="3" borderId="11" xfId="0" applyNumberFormat="1" applyFont="1" applyFill="1" applyBorder="1"/>
    <xf numFmtId="164" fontId="26" fillId="2" borderId="11" xfId="0" applyNumberFormat="1" applyFont="1" applyFill="1" applyBorder="1" applyAlignment="1">
      <alignment horizontal="center"/>
    </xf>
    <xf numFmtId="164" fontId="26" fillId="2" borderId="67" xfId="0" applyNumberFormat="1" applyFont="1" applyFill="1" applyBorder="1"/>
    <xf numFmtId="9" fontId="0" fillId="0" borderId="50" xfId="0" applyNumberFormat="1" applyBorder="1"/>
    <xf numFmtId="166" fontId="0" fillId="0" borderId="50" xfId="0" applyNumberFormat="1" applyBorder="1"/>
    <xf numFmtId="9" fontId="0" fillId="0" borderId="50" xfId="3" applyFont="1" applyBorder="1"/>
    <xf numFmtId="9" fontId="0" fillId="0" borderId="50" xfId="3" applyFont="1" applyFill="1" applyBorder="1"/>
    <xf numFmtId="3" fontId="3" fillId="0" borderId="50" xfId="0" applyNumberFormat="1" applyFont="1" applyBorder="1"/>
    <xf numFmtId="165" fontId="0" fillId="0" borderId="50" xfId="3" applyNumberFormat="1" applyFont="1" applyFill="1" applyBorder="1"/>
    <xf numFmtId="1" fontId="3" fillId="0" borderId="50" xfId="0" applyNumberFormat="1" applyFont="1" applyBorder="1"/>
    <xf numFmtId="0" fontId="3" fillId="0" borderId="82" xfId="0" applyFont="1" applyBorder="1"/>
    <xf numFmtId="9" fontId="0" fillId="0" borderId="64" xfId="0" applyNumberFormat="1" applyBorder="1"/>
    <xf numFmtId="0" fontId="0" fillId="0" borderId="59" xfId="0" quotePrefix="1" applyBorder="1" applyAlignment="1">
      <alignment horizontal="left" indent="1"/>
    </xf>
    <xf numFmtId="0" fontId="0" fillId="0" borderId="59" xfId="0" quotePrefix="1" applyBorder="1"/>
    <xf numFmtId="0" fontId="3" fillId="0" borderId="71" xfId="0" applyFont="1" applyBorder="1"/>
    <xf numFmtId="0" fontId="3" fillId="0" borderId="66" xfId="0" applyFont="1" applyBorder="1"/>
    <xf numFmtId="0" fontId="0" fillId="0" borderId="61" xfId="0" applyBorder="1"/>
    <xf numFmtId="9" fontId="0" fillId="0" borderId="19" xfId="0" applyNumberFormat="1" applyBorder="1"/>
    <xf numFmtId="0" fontId="0" fillId="0" borderId="19" xfId="0" applyBorder="1"/>
    <xf numFmtId="0" fontId="0" fillId="0" borderId="93" xfId="0" applyBorder="1"/>
    <xf numFmtId="166" fontId="0" fillId="0" borderId="64" xfId="0" applyNumberFormat="1" applyBorder="1"/>
    <xf numFmtId="9" fontId="0" fillId="0" borderId="64" xfId="3" applyFont="1" applyBorder="1"/>
    <xf numFmtId="3" fontId="3" fillId="0" borderId="64" xfId="0" applyNumberFormat="1" applyFont="1" applyBorder="1"/>
    <xf numFmtId="165" fontId="0" fillId="0" borderId="64" xfId="3" applyNumberFormat="1" applyFont="1" applyFill="1" applyBorder="1"/>
    <xf numFmtId="1" fontId="3" fillId="0" borderId="64" xfId="0" applyNumberFormat="1" applyFont="1" applyBorder="1"/>
    <xf numFmtId="0" fontId="3" fillId="0" borderId="70" xfId="0" applyFont="1" applyBorder="1"/>
    <xf numFmtId="9" fontId="0" fillId="0" borderId="93" xfId="0" applyNumberFormat="1" applyBorder="1"/>
    <xf numFmtId="0" fontId="3" fillId="0" borderId="71" xfId="0" quotePrefix="1" applyFont="1" applyBorder="1" applyAlignment="1">
      <alignment horizontal="left" indent="1"/>
    </xf>
    <xf numFmtId="9" fontId="3" fillId="0" borderId="66" xfId="0" applyNumberFormat="1" applyFont="1" applyBorder="1"/>
    <xf numFmtId="9" fontId="3" fillId="0" borderId="70" xfId="0" applyNumberFormat="1" applyFont="1" applyBorder="1"/>
    <xf numFmtId="0" fontId="0" fillId="0" borderId="83" xfId="0" quotePrefix="1" applyBorder="1" applyAlignment="1">
      <alignment horizontal="left" indent="1"/>
    </xf>
    <xf numFmtId="9" fontId="0" fillId="0" borderId="56" xfId="0" applyNumberFormat="1" applyBorder="1"/>
    <xf numFmtId="9" fontId="0" fillId="0" borderId="52" xfId="0" applyNumberFormat="1" applyBorder="1"/>
    <xf numFmtId="2" fontId="0" fillId="0" borderId="65" xfId="0" applyNumberFormat="1" applyBorder="1"/>
    <xf numFmtId="2" fontId="0" fillId="0" borderId="69" xfId="0" applyNumberFormat="1" applyBorder="1"/>
    <xf numFmtId="0" fontId="0" fillId="0" borderId="58" xfId="0" applyBorder="1"/>
    <xf numFmtId="0" fontId="0" fillId="0" borderId="55" xfId="0" applyBorder="1"/>
    <xf numFmtId="0" fontId="0" fillId="0" borderId="51" xfId="0" applyBorder="1"/>
    <xf numFmtId="0" fontId="0" fillId="0" borderId="94" xfId="0" applyBorder="1"/>
    <xf numFmtId="3" fontId="9" fillId="0" borderId="95" xfId="0" applyNumberFormat="1" applyFont="1" applyBorder="1"/>
    <xf numFmtId="0" fontId="9" fillId="6" borderId="97" xfId="0" applyFont="1" applyFill="1" applyBorder="1"/>
    <xf numFmtId="0" fontId="9" fillId="6" borderId="95" xfId="0" applyFont="1" applyFill="1" applyBorder="1"/>
    <xf numFmtId="3" fontId="10" fillId="6" borderId="98" xfId="0" applyNumberFormat="1" applyFont="1" applyFill="1" applyBorder="1"/>
    <xf numFmtId="3" fontId="9" fillId="0" borderId="99" xfId="0" applyNumberFormat="1" applyFont="1" applyBorder="1"/>
    <xf numFmtId="3" fontId="9" fillId="6" borderId="97" xfId="0" applyNumberFormat="1" applyFont="1" applyFill="1" applyBorder="1"/>
    <xf numFmtId="3" fontId="10" fillId="6" borderId="95" xfId="0" applyNumberFormat="1" applyFont="1" applyFill="1" applyBorder="1"/>
    <xf numFmtId="3" fontId="9" fillId="6" borderId="95" xfId="0" applyNumberFormat="1" applyFont="1" applyFill="1" applyBorder="1"/>
    <xf numFmtId="0" fontId="9" fillId="0" borderId="95" xfId="0" applyFont="1" applyBorder="1"/>
    <xf numFmtId="3" fontId="9" fillId="0" borderId="98" xfId="0" applyNumberFormat="1" applyFont="1" applyBorder="1"/>
    <xf numFmtId="0" fontId="9" fillId="0" borderId="99" xfId="0" applyFont="1" applyBorder="1"/>
    <xf numFmtId="2" fontId="9" fillId="0" borderId="95" xfId="0" applyNumberFormat="1" applyFont="1" applyBorder="1"/>
    <xf numFmtId="2" fontId="9" fillId="0" borderId="98" xfId="0" applyNumberFormat="1" applyFont="1" applyBorder="1"/>
    <xf numFmtId="164" fontId="9" fillId="0" borderId="95" xfId="0" applyNumberFormat="1" applyFont="1" applyBorder="1"/>
    <xf numFmtId="0" fontId="0" fillId="0" borderId="97" xfId="0" applyBorder="1"/>
    <xf numFmtId="9" fontId="0" fillId="0" borderId="95" xfId="0" applyNumberFormat="1" applyBorder="1"/>
    <xf numFmtId="3" fontId="0" fillId="0" borderId="95" xfId="0" applyNumberFormat="1" applyBorder="1"/>
    <xf numFmtId="0" fontId="0" fillId="0" borderId="95" xfId="0" applyBorder="1"/>
    <xf numFmtId="166" fontId="0" fillId="0" borderId="95" xfId="0" applyNumberFormat="1" applyBorder="1"/>
    <xf numFmtId="164" fontId="0" fillId="0" borderId="95" xfId="0" applyNumberFormat="1" applyBorder="1"/>
    <xf numFmtId="0" fontId="0" fillId="0" borderId="99" xfId="0" applyBorder="1"/>
    <xf numFmtId="9" fontId="0" fillId="0" borderId="95" xfId="3" applyFont="1" applyBorder="1"/>
    <xf numFmtId="9" fontId="3" fillId="0" borderId="98" xfId="0" applyNumberFormat="1" applyFont="1" applyBorder="1"/>
    <xf numFmtId="9" fontId="0" fillId="0" borderId="99" xfId="0" applyNumberFormat="1" applyBorder="1"/>
    <xf numFmtId="2" fontId="0" fillId="0" borderId="97" xfId="0" applyNumberFormat="1" applyBorder="1"/>
    <xf numFmtId="3" fontId="3" fillId="0" borderId="95" xfId="0" applyNumberFormat="1" applyFont="1" applyBorder="1"/>
    <xf numFmtId="165" fontId="0" fillId="0" borderId="95" xfId="3" applyNumberFormat="1" applyFont="1" applyFill="1" applyBorder="1"/>
    <xf numFmtId="0" fontId="0" fillId="0" borderId="96" xfId="0" applyBorder="1"/>
    <xf numFmtId="1" fontId="3" fillId="0" borderId="95" xfId="0" applyNumberFormat="1" applyFont="1" applyBorder="1"/>
    <xf numFmtId="0" fontId="3" fillId="0" borderId="98" xfId="0" applyFont="1" applyBorder="1"/>
    <xf numFmtId="0" fontId="36" fillId="0" borderId="71" xfId="0" applyFont="1" applyBorder="1"/>
    <xf numFmtId="165" fontId="36" fillId="0" borderId="66" xfId="0" applyNumberFormat="1" applyFont="1" applyBorder="1"/>
    <xf numFmtId="165" fontId="36" fillId="0" borderId="98" xfId="0" applyNumberFormat="1" applyFont="1" applyBorder="1"/>
    <xf numFmtId="165" fontId="36" fillId="0" borderId="70" xfId="0" applyNumberFormat="1" applyFont="1" applyBorder="1"/>
    <xf numFmtId="3" fontId="0" fillId="0" borderId="50" xfId="0" quotePrefix="1" applyNumberFormat="1" applyBorder="1"/>
    <xf numFmtId="0" fontId="16" fillId="6" borderId="5" xfId="0" applyFont="1" applyFill="1" applyBorder="1"/>
    <xf numFmtId="0" fontId="16" fillId="6" borderId="7" xfId="0" applyFont="1" applyFill="1" applyBorder="1" applyAlignment="1">
      <alignment horizontal="right"/>
    </xf>
    <xf numFmtId="0" fontId="17" fillId="6" borderId="100" xfId="0" applyFont="1" applyFill="1" applyBorder="1"/>
    <xf numFmtId="3" fontId="21" fillId="0" borderId="49" xfId="0" applyNumberFormat="1" applyFont="1" applyBorder="1" applyAlignment="1">
      <alignment horizontal="right"/>
    </xf>
    <xf numFmtId="3" fontId="16" fillId="6" borderId="101" xfId="0" applyNumberFormat="1" applyFont="1" applyFill="1" applyBorder="1"/>
    <xf numFmtId="3" fontId="16" fillId="0" borderId="48" xfId="0" applyNumberFormat="1" applyFont="1" applyBorder="1"/>
    <xf numFmtId="3" fontId="16" fillId="0" borderId="49" xfId="0" applyNumberFormat="1" applyFont="1" applyBorder="1"/>
    <xf numFmtId="3" fontId="16" fillId="6" borderId="7" xfId="0" applyNumberFormat="1" applyFont="1" applyFill="1" applyBorder="1"/>
    <xf numFmtId="0" fontId="17" fillId="0" borderId="49" xfId="0" applyFont="1" applyBorder="1"/>
    <xf numFmtId="3" fontId="16" fillId="6" borderId="100" xfId="0" applyNumberFormat="1" applyFont="1" applyFill="1" applyBorder="1"/>
    <xf numFmtId="0" fontId="16" fillId="6" borderId="100" xfId="0" applyFont="1" applyFill="1" applyBorder="1"/>
    <xf numFmtId="0" fontId="17" fillId="0" borderId="7" xfId="0" applyFont="1" applyBorder="1"/>
    <xf numFmtId="3" fontId="21" fillId="0" borderId="49" xfId="0" applyNumberFormat="1" applyFont="1" applyBorder="1"/>
    <xf numFmtId="3" fontId="16" fillId="6" borderId="9" xfId="0" applyNumberFormat="1" applyFont="1" applyFill="1" applyBorder="1"/>
    <xf numFmtId="3" fontId="17" fillId="0" borderId="7" xfId="0" applyNumberFormat="1" applyFont="1" applyBorder="1"/>
    <xf numFmtId="0" fontId="17" fillId="0" borderId="48" xfId="0" applyFont="1" applyBorder="1"/>
    <xf numFmtId="164" fontId="17" fillId="0" borderId="19" xfId="0" applyNumberFormat="1" applyFont="1" applyBorder="1"/>
    <xf numFmtId="0" fontId="17" fillId="0" borderId="19" xfId="0" applyFont="1" applyBorder="1"/>
    <xf numFmtId="164" fontId="16" fillId="6" borderId="100" xfId="0" applyNumberFormat="1" applyFont="1" applyFill="1" applyBorder="1"/>
    <xf numFmtId="0" fontId="17" fillId="0" borderId="100" xfId="0" applyFont="1" applyBorder="1"/>
    <xf numFmtId="9" fontId="17" fillId="0" borderId="48" xfId="3" applyFont="1" applyBorder="1"/>
    <xf numFmtId="9" fontId="17" fillId="0" borderId="19" xfId="3" applyFont="1" applyBorder="1"/>
    <xf numFmtId="9" fontId="17" fillId="0" borderId="49" xfId="3" applyFont="1" applyBorder="1"/>
    <xf numFmtId="9" fontId="16" fillId="6" borderId="100" xfId="3" applyFont="1" applyFill="1" applyBorder="1"/>
    <xf numFmtId="164" fontId="16" fillId="6" borderId="102" xfId="0" applyNumberFormat="1" applyFont="1" applyFill="1" applyBorder="1"/>
    <xf numFmtId="0" fontId="30" fillId="6" borderId="0" xfId="0" applyFont="1" applyFill="1"/>
    <xf numFmtId="0" fontId="9" fillId="6" borderId="1" xfId="0" applyFont="1" applyFill="1" applyBorder="1"/>
    <xf numFmtId="0" fontId="9" fillId="6" borderId="11" xfId="0" applyFont="1" applyFill="1" applyBorder="1"/>
    <xf numFmtId="0" fontId="10" fillId="0" borderId="96" xfId="0" applyFont="1" applyBorder="1"/>
    <xf numFmtId="3" fontId="9" fillId="6" borderId="1" xfId="0" applyNumberFormat="1" applyFont="1" applyFill="1" applyBorder="1"/>
    <xf numFmtId="3" fontId="9" fillId="6" borderId="9" xfId="0" applyNumberFormat="1" applyFont="1" applyFill="1" applyBorder="1"/>
    <xf numFmtId="3" fontId="10" fillId="0" borderId="105" xfId="0" applyNumberFormat="1" applyFont="1" applyBorder="1"/>
    <xf numFmtId="3" fontId="10" fillId="0" borderId="70" xfId="0" applyNumberFormat="1" applyFont="1" applyBorder="1"/>
    <xf numFmtId="3" fontId="10" fillId="0" borderId="98" xfId="0" applyNumberFormat="1" applyFont="1" applyBorder="1"/>
    <xf numFmtId="3" fontId="10" fillId="0" borderId="66" xfId="0" applyNumberFormat="1" applyFont="1" applyBorder="1"/>
    <xf numFmtId="3" fontId="10" fillId="0" borderId="68" xfId="0" applyNumberFormat="1" applyFont="1" applyBorder="1"/>
    <xf numFmtId="0" fontId="17" fillId="0" borderId="27" xfId="0" quotePrefix="1" applyFont="1" applyBorder="1" applyAlignment="1">
      <alignment horizontal="right"/>
    </xf>
    <xf numFmtId="3" fontId="26" fillId="6" borderId="0" xfId="0" applyNumberFormat="1" applyFont="1" applyFill="1"/>
    <xf numFmtId="3" fontId="26" fillId="6" borderId="24" xfId="0" applyNumberFormat="1" applyFont="1" applyFill="1" applyBorder="1"/>
    <xf numFmtId="0" fontId="9" fillId="0" borderId="0" xfId="3" applyNumberFormat="1" applyFont="1" applyBorder="1"/>
    <xf numFmtId="0" fontId="26" fillId="6" borderId="34" xfId="0" applyFont="1" applyFill="1" applyBorder="1"/>
    <xf numFmtId="3" fontId="17" fillId="0" borderId="106" xfId="0" applyNumberFormat="1" applyFont="1" applyBorder="1"/>
    <xf numFmtId="0" fontId="16" fillId="6" borderId="20" xfId="0" applyFont="1" applyFill="1" applyBorder="1" applyAlignment="1">
      <alignment horizontal="center"/>
    </xf>
    <xf numFmtId="0" fontId="16" fillId="6" borderId="21" xfId="0" applyFont="1" applyFill="1" applyBorder="1" applyAlignment="1">
      <alignment horizontal="center"/>
    </xf>
    <xf numFmtId="0" fontId="16" fillId="6" borderId="22" xfId="0" applyFont="1" applyFill="1" applyBorder="1" applyAlignment="1">
      <alignment horizontal="center"/>
    </xf>
    <xf numFmtId="3" fontId="9" fillId="4" borderId="18" xfId="0" applyNumberFormat="1" applyFont="1" applyFill="1" applyBorder="1" applyAlignment="1">
      <alignment horizontal="center"/>
    </xf>
    <xf numFmtId="3" fontId="9" fillId="4" borderId="15" xfId="0" applyNumberFormat="1" applyFont="1" applyFill="1" applyBorder="1" applyAlignment="1">
      <alignment horizontal="center"/>
    </xf>
    <xf numFmtId="3" fontId="9" fillId="4" borderId="60" xfId="0" applyNumberFormat="1" applyFont="1" applyFill="1" applyBorder="1" applyAlignment="1">
      <alignment horizontal="center"/>
    </xf>
    <xf numFmtId="3" fontId="9" fillId="4" borderId="103" xfId="0" applyNumberFormat="1" applyFont="1" applyFill="1" applyBorder="1" applyAlignment="1">
      <alignment horizontal="center"/>
    </xf>
    <xf numFmtId="3" fontId="9" fillId="4" borderId="16" xfId="0" applyNumberFormat="1" applyFont="1" applyFill="1" applyBorder="1" applyAlignment="1">
      <alignment horizontal="center"/>
    </xf>
    <xf numFmtId="3" fontId="9" fillId="4" borderId="104" xfId="0" applyNumberFormat="1" applyFont="1" applyFill="1" applyBorder="1" applyAlignment="1">
      <alignment horizontal="center"/>
    </xf>
    <xf numFmtId="3" fontId="9" fillId="4" borderId="59" xfId="0" applyNumberFormat="1" applyFont="1" applyFill="1" applyBorder="1" applyAlignment="1">
      <alignment horizontal="center"/>
    </xf>
    <xf numFmtId="3" fontId="9" fillId="4" borderId="50" xfId="0" applyNumberFormat="1" applyFont="1" applyFill="1" applyBorder="1" applyAlignment="1">
      <alignment horizontal="center"/>
    </xf>
    <xf numFmtId="0" fontId="15" fillId="5" borderId="0" xfId="0" applyFont="1" applyFill="1" applyAlignment="1">
      <alignment horizontal="left" vertical="center" wrapText="1"/>
    </xf>
    <xf numFmtId="0" fontId="31" fillId="6" borderId="6" xfId="0" applyFont="1" applyFill="1" applyBorder="1" applyAlignment="1">
      <alignment horizontal="center" wrapText="1"/>
    </xf>
    <xf numFmtId="0" fontId="31" fillId="6" borderId="0" xfId="0" applyFont="1" applyFill="1" applyAlignment="1">
      <alignment horizontal="center" wrapText="1"/>
    </xf>
    <xf numFmtId="0" fontId="31" fillId="6" borderId="7" xfId="0" applyFont="1" applyFill="1" applyBorder="1" applyAlignment="1">
      <alignment horizontal="center" wrapText="1"/>
    </xf>
    <xf numFmtId="0" fontId="31" fillId="6" borderId="3" xfId="0" applyFont="1" applyFill="1" applyBorder="1" applyAlignment="1">
      <alignment horizontal="center" wrapText="1"/>
    </xf>
    <xf numFmtId="0" fontId="31" fillId="6" borderId="4" xfId="0" applyFont="1" applyFill="1" applyBorder="1" applyAlignment="1">
      <alignment horizontal="center" wrapText="1"/>
    </xf>
    <xf numFmtId="0" fontId="31" fillId="6" borderId="5" xfId="0" applyFont="1" applyFill="1" applyBorder="1" applyAlignment="1">
      <alignment horizontal="center" wrapText="1"/>
    </xf>
  </cellXfs>
  <cellStyles count="4">
    <cellStyle name="Hyperlink" xfId="2" builtinId="8"/>
    <cellStyle name="Normal" xfId="0" builtinId="0"/>
    <cellStyle name="Normal 2" xfId="1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DAF0F7"/>
      <color rgb="FF98D3E8"/>
      <color rgb="FF0B1D47"/>
      <color rgb="FF09C3F1"/>
      <color rgb="FF00A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76200</xdr:rowOff>
    </xdr:from>
    <xdr:to>
      <xdr:col>5</xdr:col>
      <xdr:colOff>345958</xdr:colOff>
      <xdr:row>2</xdr:row>
      <xdr:rowOff>63628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2CFAE6-BDBC-F7A6-73FA-C5E7938D6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85750"/>
          <a:ext cx="4956058" cy="682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A217179E-8449-4FB3-8E34-53F04430F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90500"/>
          <a:ext cx="1876425" cy="2584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219075</xdr:rowOff>
    </xdr:from>
    <xdr:ext cx="1876425" cy="258499"/>
    <xdr:pic>
      <xdr:nvPicPr>
        <xdr:cNvPr id="5" name="Picture 4">
          <a:extLst>
            <a:ext uri="{FF2B5EF4-FFF2-40B4-BE49-F238E27FC236}">
              <a16:creationId xmlns:a16="http://schemas.microsoft.com/office/drawing/2014/main" id="{14B4E1B4-E26D-4583-A658-97A1C33C2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19075"/>
          <a:ext cx="1876425" cy="2584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8288D033-B73A-4D91-AD01-D54EC04FE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19075"/>
          <a:ext cx="1876425" cy="25849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03B77EAB-CA9E-40A5-ACF2-C7AA22AC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28600"/>
          <a:ext cx="1876425" cy="25849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FD2A2B31-FA20-4E9D-9DFD-19803C4C8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28600"/>
          <a:ext cx="1876425" cy="25849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7AB8D6E0-4C93-4143-AB0F-4784B247B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28600"/>
          <a:ext cx="1876425" cy="25849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3" name="Picture 2">
          <a:extLst>
            <a:ext uri="{FF2B5EF4-FFF2-40B4-BE49-F238E27FC236}">
              <a16:creationId xmlns:a16="http://schemas.microsoft.com/office/drawing/2014/main" id="{DDD4D91E-72B6-44BD-9C51-EA474D293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28600"/>
          <a:ext cx="1876425" cy="258499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3B2C42D4-79B9-4D0F-ABA3-BB5ADCDAF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28600"/>
          <a:ext cx="1876425" cy="25849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C597518C-0686-499C-9052-A1C0E0CEB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9550"/>
          <a:ext cx="1876425" cy="25849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080656AC-7CA7-4A71-9185-7423CEC1C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9550"/>
          <a:ext cx="1876425" cy="258499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0</xdr:rowOff>
    </xdr:from>
    <xdr:ext cx="1876425" cy="258499"/>
    <xdr:pic>
      <xdr:nvPicPr>
        <xdr:cNvPr id="2" name="Picture 1">
          <a:extLst>
            <a:ext uri="{FF2B5EF4-FFF2-40B4-BE49-F238E27FC236}">
              <a16:creationId xmlns:a16="http://schemas.microsoft.com/office/drawing/2014/main" id="{B6B51CDE-EDF3-4C6C-AB0E-8DAD97FE5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9550"/>
          <a:ext cx="1876425" cy="2584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0D0"/>
  </sheetPr>
  <dimension ref="A1:H19"/>
  <sheetViews>
    <sheetView tabSelected="1" zoomScaleNormal="100" workbookViewId="0"/>
  </sheetViews>
  <sheetFormatPr defaultColWidth="8.85546875" defaultRowHeight="16.5" x14ac:dyDescent="0.3"/>
  <cols>
    <col min="1" max="1" width="2.42578125" style="5" customWidth="1"/>
    <col min="2" max="2" width="34.85546875" style="5" customWidth="1"/>
    <col min="3" max="4" width="8.85546875" style="5"/>
    <col min="5" max="5" width="17.85546875" style="5" bestFit="1" customWidth="1"/>
    <col min="6" max="6" width="8.85546875" style="5"/>
    <col min="7" max="7" width="10.85546875" style="5" bestFit="1" customWidth="1"/>
    <col min="8" max="16384" width="8.85546875" style="5"/>
  </cols>
  <sheetData>
    <row r="1" spans="1:8" s="7" customFormat="1" x14ac:dyDescent="0.3">
      <c r="A1" s="6"/>
    </row>
    <row r="2" spans="1:8" s="7" customFormat="1" ht="54.75" x14ac:dyDescent="1">
      <c r="B2" s="8"/>
      <c r="H2" s="9"/>
    </row>
    <row r="3" spans="1:8" s="7" customFormat="1" x14ac:dyDescent="0.3"/>
    <row r="4" spans="1:8" s="7" customFormat="1" ht="24" x14ac:dyDescent="0.45">
      <c r="B4" s="22" t="s">
        <v>249</v>
      </c>
    </row>
    <row r="5" spans="1:8" s="7" customFormat="1" x14ac:dyDescent="0.3"/>
    <row r="7" spans="1:8" x14ac:dyDescent="0.3">
      <c r="B7" s="14" t="s">
        <v>0</v>
      </c>
      <c r="C7" s="15"/>
      <c r="D7" s="15"/>
      <c r="E7" s="14" t="s">
        <v>1</v>
      </c>
      <c r="F7" s="14"/>
      <c r="G7" s="14" t="s">
        <v>2</v>
      </c>
    </row>
    <row r="8" spans="1:8" x14ac:dyDescent="0.3">
      <c r="B8" s="16" t="s">
        <v>3</v>
      </c>
      <c r="C8" s="17"/>
      <c r="D8" s="17"/>
      <c r="E8" s="17" t="s">
        <v>4</v>
      </c>
      <c r="F8" s="17"/>
      <c r="G8" s="17"/>
    </row>
    <row r="9" spans="1:8" x14ac:dyDescent="0.3">
      <c r="B9" s="18" t="s">
        <v>5</v>
      </c>
      <c r="C9" s="19"/>
      <c r="D9" s="19"/>
      <c r="E9" s="19" t="s">
        <v>6</v>
      </c>
      <c r="F9" s="19"/>
      <c r="G9" s="19" t="s">
        <v>7</v>
      </c>
    </row>
    <row r="10" spans="1:8" x14ac:dyDescent="0.3">
      <c r="B10" s="18" t="s">
        <v>8</v>
      </c>
      <c r="C10" s="19"/>
      <c r="D10" s="19"/>
      <c r="E10" s="19" t="s">
        <v>9</v>
      </c>
      <c r="F10" s="19"/>
      <c r="G10" s="19" t="s">
        <v>7</v>
      </c>
    </row>
    <row r="11" spans="1:8" x14ac:dyDescent="0.3">
      <c r="B11" s="18" t="s">
        <v>10</v>
      </c>
      <c r="C11" s="19"/>
      <c r="D11" s="19"/>
      <c r="E11" s="19" t="s">
        <v>11</v>
      </c>
      <c r="F11" s="19"/>
      <c r="G11" s="19" t="s">
        <v>12</v>
      </c>
    </row>
    <row r="12" spans="1:8" x14ac:dyDescent="0.3">
      <c r="B12" s="18" t="s">
        <v>13</v>
      </c>
      <c r="C12" s="19"/>
      <c r="D12" s="19"/>
      <c r="E12" s="19" t="s">
        <v>14</v>
      </c>
      <c r="F12" s="19"/>
      <c r="G12" s="19" t="s">
        <v>7</v>
      </c>
    </row>
    <row r="13" spans="1:8" x14ac:dyDescent="0.3">
      <c r="B13" s="18" t="s">
        <v>15</v>
      </c>
      <c r="C13" s="19"/>
      <c r="D13" s="19"/>
      <c r="E13" s="19" t="s">
        <v>16</v>
      </c>
      <c r="F13" s="19"/>
      <c r="G13" s="19" t="s">
        <v>7</v>
      </c>
    </row>
    <row r="14" spans="1:8" x14ac:dyDescent="0.3">
      <c r="B14" s="18" t="s">
        <v>17</v>
      </c>
      <c r="C14" s="19"/>
      <c r="D14" s="19"/>
      <c r="E14" s="19" t="s">
        <v>18</v>
      </c>
      <c r="F14" s="19"/>
      <c r="G14" s="19" t="s">
        <v>7</v>
      </c>
    </row>
    <row r="15" spans="1:8" x14ac:dyDescent="0.3">
      <c r="B15" s="18" t="s">
        <v>19</v>
      </c>
      <c r="C15" s="19"/>
      <c r="D15" s="19"/>
      <c r="E15" s="19" t="s">
        <v>19</v>
      </c>
      <c r="F15" s="19"/>
      <c r="G15" s="19" t="s">
        <v>7</v>
      </c>
    </row>
    <row r="16" spans="1:8" x14ac:dyDescent="0.3">
      <c r="B16" s="18" t="s">
        <v>20</v>
      </c>
      <c r="C16" s="19"/>
      <c r="D16" s="19"/>
      <c r="E16" s="19" t="s">
        <v>20</v>
      </c>
      <c r="F16" s="19"/>
      <c r="G16" s="19" t="s">
        <v>12</v>
      </c>
    </row>
    <row r="17" spans="2:7" x14ac:dyDescent="0.3">
      <c r="B17" s="18" t="s">
        <v>21</v>
      </c>
      <c r="C17" s="19"/>
      <c r="D17" s="19"/>
      <c r="E17" s="19" t="s">
        <v>22</v>
      </c>
      <c r="F17" s="19"/>
      <c r="G17" s="19"/>
    </row>
    <row r="18" spans="2:7" x14ac:dyDescent="0.3">
      <c r="B18" s="20" t="s">
        <v>23</v>
      </c>
      <c r="C18" s="21"/>
      <c r="D18" s="21"/>
      <c r="E18" s="21" t="s">
        <v>24</v>
      </c>
      <c r="F18" s="21"/>
      <c r="G18" s="21" t="s">
        <v>7</v>
      </c>
    </row>
    <row r="19" spans="2:7" x14ac:dyDescent="0.3">
      <c r="B19" s="13"/>
      <c r="C19" s="13"/>
      <c r="D19" s="13"/>
      <c r="E19" s="13"/>
      <c r="F19" s="13"/>
      <c r="G19" s="13"/>
    </row>
  </sheetData>
  <hyperlinks>
    <hyperlink ref="B9" location="'Q Figures'!A1" display="Quarterly figures" xr:uid="{00000000-0004-0000-0000-000000000000}"/>
    <hyperlink ref="B11" location="'Q Bridge'!A1" display="Quarterly Sales and EBIT brigde" xr:uid="{00000000-0004-0000-0000-000001000000}"/>
    <hyperlink ref="B12" location="'Q PGR'!A1" display="Quarterly Product group reporting" xr:uid="{00000000-0004-0000-0000-000002000000}"/>
    <hyperlink ref="B13" location="'FY Figures'!A1" display="Full year figures" xr:uid="{00000000-0004-0000-0000-000003000000}"/>
    <hyperlink ref="B14" location="'FY BS'!A1" display="Full year balance sheet" xr:uid="{00000000-0004-0000-0000-000004000000}"/>
    <hyperlink ref="B15" location="'Sales by country'!A1" display="Sales by country" xr:uid="{00000000-0004-0000-0000-000005000000}"/>
    <hyperlink ref="B18" location="ACQ!A1" display="Acquistions" xr:uid="{00000000-0004-0000-0000-000006000000}"/>
    <hyperlink ref="B16" location="'Key summary'!A1" display="Key summary" xr:uid="{00000000-0004-0000-0000-000007000000}"/>
    <hyperlink ref="B8" location="Definitions!A1" display="Financial deifinitions" xr:uid="{00000000-0004-0000-0000-000008000000}"/>
    <hyperlink ref="B17" location="SR!A1" display="Sustainability figures" xr:uid="{00000000-0004-0000-0000-00000A000000}"/>
    <hyperlink ref="B10" location="'Q BS'!A1" display="Quaterly balance sheet" xr:uid="{00000000-0004-0000-0000-00000B000000}"/>
  </hyperlinks>
  <pageMargins left="0.7" right="0.7" top="0.75" bottom="0.75" header="0.3" footer="0.3"/>
  <headerFooter>
    <oddFooter>&amp;L_x000D_&amp;1#&amp;"Arial"&amp;7&amp;KDAD4CE Confidential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48"/>
  <sheetViews>
    <sheetView showGridLines="0" zoomScaleNormal="100" workbookViewId="0"/>
  </sheetViews>
  <sheetFormatPr defaultRowHeight="16.5" x14ac:dyDescent="0.3"/>
  <cols>
    <col min="1" max="1" width="2.5703125" style="12" customWidth="1"/>
    <col min="2" max="2" width="36.28515625" style="12" bestFit="1" customWidth="1"/>
    <col min="3" max="3" width="46.5703125" style="12" customWidth="1"/>
    <col min="4" max="4" width="9.140625" style="12" customWidth="1"/>
    <col min="5" max="16384" width="9.140625" style="12"/>
  </cols>
  <sheetData>
    <row r="1" spans="2:3" s="10" customFormat="1" ht="18" customHeight="1" x14ac:dyDescent="0.3"/>
    <row r="2" spans="2:3" s="10" customFormat="1" ht="18" customHeight="1" x14ac:dyDescent="0.3"/>
    <row r="3" spans="2:3" s="10" customFormat="1" ht="18" customHeight="1" x14ac:dyDescent="0.3"/>
    <row r="4" spans="2:3" s="10" customFormat="1" ht="18" customHeight="1" x14ac:dyDescent="0.3">
      <c r="B4" s="11" t="s">
        <v>3</v>
      </c>
    </row>
    <row r="5" spans="2:3" s="10" customFormat="1" ht="18" customHeight="1" x14ac:dyDescent="0.3"/>
    <row r="7" spans="2:3" x14ac:dyDescent="0.3">
      <c r="B7" s="23" t="s">
        <v>25</v>
      </c>
      <c r="C7" s="23" t="s">
        <v>26</v>
      </c>
    </row>
    <row r="8" spans="2:3" ht="45" x14ac:dyDescent="0.3">
      <c r="B8" s="24" t="s">
        <v>27</v>
      </c>
      <c r="C8" s="25" t="s">
        <v>28</v>
      </c>
    </row>
    <row r="9" spans="2:3" x14ac:dyDescent="0.3">
      <c r="B9" s="26"/>
      <c r="C9" s="26"/>
    </row>
    <row r="10" spans="2:3" ht="30" x14ac:dyDescent="0.3">
      <c r="B10" s="24" t="s">
        <v>29</v>
      </c>
      <c r="C10" s="25" t="s">
        <v>30</v>
      </c>
    </row>
    <row r="11" spans="2:3" x14ac:dyDescent="0.3">
      <c r="B11" s="26"/>
      <c r="C11" s="26"/>
    </row>
    <row r="12" spans="2:3" ht="45" x14ac:dyDescent="0.3">
      <c r="B12" s="24" t="s">
        <v>31</v>
      </c>
      <c r="C12" s="25" t="s">
        <v>32</v>
      </c>
    </row>
    <row r="13" spans="2:3" x14ac:dyDescent="0.3">
      <c r="B13" s="26"/>
      <c r="C13" s="26"/>
    </row>
    <row r="14" spans="2:3" x14ac:dyDescent="0.3">
      <c r="B14" s="24" t="s">
        <v>33</v>
      </c>
      <c r="C14" s="25" t="s">
        <v>34</v>
      </c>
    </row>
    <row r="15" spans="2:3" x14ac:dyDescent="0.3">
      <c r="B15" s="26"/>
      <c r="C15" s="26"/>
    </row>
    <row r="16" spans="2:3" x14ac:dyDescent="0.3">
      <c r="B16" s="24" t="s">
        <v>35</v>
      </c>
      <c r="C16" s="25" t="s">
        <v>36</v>
      </c>
    </row>
    <row r="17" spans="2:3" x14ac:dyDescent="0.3">
      <c r="B17" s="26"/>
      <c r="C17" s="26"/>
    </row>
    <row r="18" spans="2:3" ht="60" x14ac:dyDescent="0.3">
      <c r="B18" s="24" t="s">
        <v>37</v>
      </c>
      <c r="C18" s="25" t="s">
        <v>38</v>
      </c>
    </row>
    <row r="19" spans="2:3" x14ac:dyDescent="0.3">
      <c r="B19" s="26"/>
      <c r="C19" s="26"/>
    </row>
    <row r="20" spans="2:3" ht="60" x14ac:dyDescent="0.3">
      <c r="B20" s="24" t="s">
        <v>39</v>
      </c>
      <c r="C20" s="25" t="s">
        <v>40</v>
      </c>
    </row>
    <row r="21" spans="2:3" x14ac:dyDescent="0.3">
      <c r="B21" s="26"/>
      <c r="C21" s="26"/>
    </row>
    <row r="22" spans="2:3" ht="30" x14ac:dyDescent="0.3">
      <c r="B22" s="24" t="s">
        <v>41</v>
      </c>
      <c r="C22" s="27" t="s">
        <v>42</v>
      </c>
    </row>
    <row r="23" spans="2:3" x14ac:dyDescent="0.3">
      <c r="B23" s="26"/>
      <c r="C23" s="26"/>
    </row>
    <row r="24" spans="2:3" ht="30" x14ac:dyDescent="0.3">
      <c r="B24" s="24" t="s">
        <v>43</v>
      </c>
      <c r="C24" s="27" t="s">
        <v>44</v>
      </c>
    </row>
    <row r="25" spans="2:3" x14ac:dyDescent="0.3">
      <c r="B25" s="26"/>
      <c r="C25" s="26"/>
    </row>
    <row r="26" spans="2:3" ht="45" x14ac:dyDescent="0.3">
      <c r="B26" s="24" t="s">
        <v>45</v>
      </c>
      <c r="C26" s="25" t="s">
        <v>46</v>
      </c>
    </row>
    <row r="27" spans="2:3" x14ac:dyDescent="0.3">
      <c r="B27" s="26"/>
      <c r="C27" s="26"/>
    </row>
    <row r="28" spans="2:3" ht="45" x14ac:dyDescent="0.3">
      <c r="B28" s="24" t="s">
        <v>47</v>
      </c>
      <c r="C28" s="25" t="s">
        <v>48</v>
      </c>
    </row>
    <row r="29" spans="2:3" x14ac:dyDescent="0.3">
      <c r="B29" s="26"/>
      <c r="C29" s="26"/>
    </row>
    <row r="30" spans="2:3" ht="30" x14ac:dyDescent="0.3">
      <c r="B30" s="24" t="s">
        <v>49</v>
      </c>
      <c r="C30" s="25" t="s">
        <v>50</v>
      </c>
    </row>
    <row r="31" spans="2:3" x14ac:dyDescent="0.3">
      <c r="B31" s="26"/>
      <c r="C31" s="26"/>
    </row>
    <row r="32" spans="2:3" ht="30" x14ac:dyDescent="0.3">
      <c r="B32" s="24" t="s">
        <v>51</v>
      </c>
      <c r="C32" s="25" t="s">
        <v>52</v>
      </c>
    </row>
    <row r="33" spans="2:3" x14ac:dyDescent="0.3">
      <c r="B33" s="26"/>
      <c r="C33" s="26"/>
    </row>
    <row r="34" spans="2:3" ht="30" x14ac:dyDescent="0.3">
      <c r="B34" s="24" t="s">
        <v>53</v>
      </c>
      <c r="C34" s="25" t="s">
        <v>54</v>
      </c>
    </row>
    <row r="35" spans="2:3" x14ac:dyDescent="0.3">
      <c r="B35" s="26"/>
      <c r="C35" s="26"/>
    </row>
    <row r="36" spans="2:3" x14ac:dyDescent="0.3">
      <c r="B36" s="24" t="s">
        <v>55</v>
      </c>
      <c r="C36" s="25" t="s">
        <v>56</v>
      </c>
    </row>
    <row r="37" spans="2:3" x14ac:dyDescent="0.3">
      <c r="B37" s="26"/>
      <c r="C37" s="26"/>
    </row>
    <row r="38" spans="2:3" ht="30" x14ac:dyDescent="0.3">
      <c r="B38" s="24" t="s">
        <v>57</v>
      </c>
      <c r="C38" s="25" t="s">
        <v>58</v>
      </c>
    </row>
    <row r="39" spans="2:3" x14ac:dyDescent="0.3">
      <c r="B39" s="26"/>
      <c r="C39" s="26"/>
    </row>
    <row r="40" spans="2:3" ht="45" x14ac:dyDescent="0.3">
      <c r="B40" s="24" t="s">
        <v>59</v>
      </c>
      <c r="C40" s="25" t="s">
        <v>60</v>
      </c>
    </row>
    <row r="41" spans="2:3" x14ac:dyDescent="0.3">
      <c r="B41" s="26"/>
      <c r="C41" s="26"/>
    </row>
    <row r="42" spans="2:3" ht="45" x14ac:dyDescent="0.3">
      <c r="B42" s="24" t="s">
        <v>61</v>
      </c>
      <c r="C42" s="25" t="s">
        <v>62</v>
      </c>
    </row>
    <row r="43" spans="2:3" x14ac:dyDescent="0.3">
      <c r="B43" s="26"/>
      <c r="C43" s="26"/>
    </row>
    <row r="44" spans="2:3" ht="30" x14ac:dyDescent="0.3">
      <c r="B44" s="24" t="s">
        <v>63</v>
      </c>
      <c r="C44" s="25" t="s">
        <v>64</v>
      </c>
    </row>
    <row r="45" spans="2:3" x14ac:dyDescent="0.3">
      <c r="B45" s="26"/>
      <c r="C45" s="26"/>
    </row>
    <row r="46" spans="2:3" ht="60" x14ac:dyDescent="0.3">
      <c r="B46" s="24" t="s">
        <v>65</v>
      </c>
      <c r="C46" s="25" t="s">
        <v>66</v>
      </c>
    </row>
    <row r="47" spans="2:3" x14ac:dyDescent="0.3">
      <c r="B47" s="26"/>
      <c r="C47" s="26"/>
    </row>
    <row r="48" spans="2:3" ht="75" x14ac:dyDescent="0.3">
      <c r="B48" s="24" t="s">
        <v>67</v>
      </c>
      <c r="C48" s="25" t="s">
        <v>68</v>
      </c>
    </row>
  </sheetData>
  <pageMargins left="0.7" right="0.7" top="0.75" bottom="0.75" header="0.3" footer="0.3"/>
  <headerFooter>
    <oddFooter>&amp;L_x000D_&amp;1#&amp;"Arial"&amp;7&amp;KDAD4CE Confidential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12"/>
  <sheetViews>
    <sheetView showGridLines="0" zoomScale="85" zoomScaleNormal="85" workbookViewId="0">
      <pane xSplit="1" ySplit="7" topLeftCell="AJ8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16.5" x14ac:dyDescent="0.3"/>
  <cols>
    <col min="1" max="1" width="89.7109375" style="45" customWidth="1"/>
    <col min="2" max="45" width="11.42578125" style="45" customWidth="1"/>
    <col min="46" max="46" width="11.140625" style="45" customWidth="1"/>
    <col min="47" max="48" width="10.5703125" style="45" bestFit="1" customWidth="1"/>
    <col min="49" max="50" width="8.85546875" style="45"/>
    <col min="51" max="51" width="6.5703125" style="45" bestFit="1" customWidth="1"/>
    <col min="52" max="16384" width="8.85546875" style="45"/>
  </cols>
  <sheetData>
    <row r="1" spans="1:60" s="39" customFormat="1" ht="18" customHeight="1" x14ac:dyDescent="0.3"/>
    <row r="2" spans="1:60" s="39" customFormat="1" ht="18" customHeight="1" x14ac:dyDescent="0.3"/>
    <row r="3" spans="1:60" s="39" customFormat="1" ht="18" customHeight="1" x14ac:dyDescent="0.3"/>
    <row r="4" spans="1:60" s="39" customFormat="1" ht="18" customHeight="1" x14ac:dyDescent="0.3">
      <c r="A4" s="28" t="s">
        <v>565</v>
      </c>
      <c r="B4" s="40"/>
    </row>
    <row r="5" spans="1:60" s="39" customFormat="1" ht="18" customHeight="1" x14ac:dyDescent="0.3"/>
    <row r="6" spans="1:60" s="35" customFormat="1" x14ac:dyDescent="0.3">
      <c r="A6" s="32"/>
      <c r="B6" s="484">
        <v>2015</v>
      </c>
      <c r="C6" s="485"/>
      <c r="D6" s="485"/>
      <c r="E6" s="486"/>
      <c r="F6" s="484">
        <v>2016</v>
      </c>
      <c r="G6" s="485"/>
      <c r="H6" s="485"/>
      <c r="I6" s="486"/>
      <c r="J6" s="484">
        <v>2017</v>
      </c>
      <c r="K6" s="485"/>
      <c r="L6" s="485"/>
      <c r="M6" s="486"/>
      <c r="N6" s="484">
        <v>2018</v>
      </c>
      <c r="O6" s="485"/>
      <c r="P6" s="485"/>
      <c r="Q6" s="486"/>
      <c r="R6" s="484">
        <v>2019</v>
      </c>
      <c r="S6" s="485"/>
      <c r="T6" s="485"/>
      <c r="U6" s="486"/>
      <c r="V6" s="484">
        <v>2020</v>
      </c>
      <c r="W6" s="485"/>
      <c r="X6" s="485"/>
      <c r="Y6" s="486"/>
      <c r="Z6" s="484">
        <v>2021</v>
      </c>
      <c r="AA6" s="485"/>
      <c r="AB6" s="485"/>
      <c r="AC6" s="486"/>
      <c r="AD6" s="484">
        <v>2022</v>
      </c>
      <c r="AE6" s="485"/>
      <c r="AF6" s="485"/>
      <c r="AG6" s="486"/>
      <c r="AH6" s="484">
        <v>2023</v>
      </c>
      <c r="AI6" s="485"/>
      <c r="AJ6" s="485"/>
      <c r="AK6" s="486"/>
      <c r="AL6" s="484">
        <v>2024</v>
      </c>
      <c r="AM6" s="485"/>
      <c r="AN6" s="485"/>
      <c r="AO6" s="486"/>
      <c r="AP6" s="484">
        <v>2025</v>
      </c>
      <c r="AQ6" s="485"/>
      <c r="AR6" s="485"/>
      <c r="AS6" s="486"/>
      <c r="AT6" s="484">
        <v>2026</v>
      </c>
      <c r="AU6" s="485"/>
      <c r="AV6" s="485"/>
      <c r="AW6" s="486"/>
    </row>
    <row r="7" spans="1:60" s="35" customFormat="1" x14ac:dyDescent="0.3">
      <c r="A7" s="33"/>
      <c r="B7" s="33" t="s">
        <v>69</v>
      </c>
      <c r="C7" s="29" t="s">
        <v>70</v>
      </c>
      <c r="D7" s="29" t="s">
        <v>71</v>
      </c>
      <c r="E7" s="34" t="s">
        <v>72</v>
      </c>
      <c r="F7" s="33" t="s">
        <v>69</v>
      </c>
      <c r="G7" s="29" t="s">
        <v>70</v>
      </c>
      <c r="H7" s="29" t="s">
        <v>71</v>
      </c>
      <c r="I7" s="34" t="s">
        <v>72</v>
      </c>
      <c r="J7" s="33" t="s">
        <v>69</v>
      </c>
      <c r="K7" s="29" t="s">
        <v>70</v>
      </c>
      <c r="L7" s="29" t="s">
        <v>71</v>
      </c>
      <c r="M7" s="34" t="s">
        <v>72</v>
      </c>
      <c r="N7" s="33" t="s">
        <v>69</v>
      </c>
      <c r="O7" s="29" t="s">
        <v>70</v>
      </c>
      <c r="P7" s="29" t="s">
        <v>71</v>
      </c>
      <c r="Q7" s="34" t="s">
        <v>72</v>
      </c>
      <c r="R7" s="33" t="s">
        <v>69</v>
      </c>
      <c r="S7" s="29" t="s">
        <v>70</v>
      </c>
      <c r="T7" s="29" t="s">
        <v>71</v>
      </c>
      <c r="U7" s="34" t="s">
        <v>72</v>
      </c>
      <c r="V7" s="33" t="s">
        <v>69</v>
      </c>
      <c r="W7" s="29" t="s">
        <v>70</v>
      </c>
      <c r="X7" s="29" t="s">
        <v>71</v>
      </c>
      <c r="Y7" s="34" t="s">
        <v>72</v>
      </c>
      <c r="Z7" s="33" t="s">
        <v>69</v>
      </c>
      <c r="AA7" s="29" t="s">
        <v>70</v>
      </c>
      <c r="AB7" s="29" t="s">
        <v>71</v>
      </c>
      <c r="AC7" s="34" t="s">
        <v>72</v>
      </c>
      <c r="AD7" s="33" t="s">
        <v>69</v>
      </c>
      <c r="AE7" s="29" t="s">
        <v>70</v>
      </c>
      <c r="AF7" s="29" t="s">
        <v>71</v>
      </c>
      <c r="AG7" s="34" t="s">
        <v>72</v>
      </c>
      <c r="AH7" s="33" t="s">
        <v>69</v>
      </c>
      <c r="AI7" s="29" t="s">
        <v>70</v>
      </c>
      <c r="AJ7" s="29" t="s">
        <v>71</v>
      </c>
      <c r="AK7" s="34" t="s">
        <v>72</v>
      </c>
      <c r="AL7" s="33" t="s">
        <v>69</v>
      </c>
      <c r="AM7" s="29" t="s">
        <v>70</v>
      </c>
      <c r="AN7" s="29" t="s">
        <v>71</v>
      </c>
      <c r="AO7" s="34" t="s">
        <v>72</v>
      </c>
      <c r="AP7" s="33" t="s">
        <v>69</v>
      </c>
      <c r="AQ7" s="29" t="s">
        <v>70</v>
      </c>
      <c r="AR7" s="29" t="s">
        <v>71</v>
      </c>
      <c r="AS7" s="34" t="s">
        <v>72</v>
      </c>
      <c r="AT7" s="33" t="s">
        <v>69</v>
      </c>
      <c r="AU7" s="29" t="s">
        <v>70</v>
      </c>
      <c r="AV7" s="29" t="s">
        <v>71</v>
      </c>
      <c r="AW7" s="34" t="s">
        <v>72</v>
      </c>
    </row>
    <row r="8" spans="1:60" x14ac:dyDescent="0.3">
      <c r="A8" s="41" t="s">
        <v>73</v>
      </c>
      <c r="B8" s="42"/>
      <c r="C8" s="43"/>
      <c r="D8" s="43"/>
      <c r="E8" s="44"/>
      <c r="F8" s="42"/>
      <c r="G8" s="43"/>
      <c r="H8" s="43"/>
      <c r="I8" s="44"/>
      <c r="J8" s="42"/>
      <c r="K8" s="43"/>
      <c r="L8" s="43"/>
      <c r="M8" s="44"/>
      <c r="N8" s="42"/>
      <c r="O8" s="43"/>
      <c r="P8" s="43"/>
      <c r="Q8" s="44"/>
      <c r="R8" s="42"/>
      <c r="S8" s="43"/>
      <c r="T8" s="43"/>
      <c r="U8" s="44"/>
      <c r="V8" s="42"/>
      <c r="W8" s="43"/>
      <c r="X8" s="43"/>
      <c r="Y8" s="44"/>
      <c r="Z8" s="42"/>
      <c r="AA8" s="43"/>
      <c r="AB8" s="43"/>
      <c r="AC8" s="44"/>
      <c r="AD8" s="42"/>
      <c r="AE8" s="43"/>
      <c r="AF8" s="43"/>
      <c r="AG8" s="44"/>
      <c r="AH8" s="42"/>
      <c r="AI8" s="43"/>
      <c r="AJ8" s="43"/>
      <c r="AK8" s="44"/>
      <c r="AL8" s="42"/>
      <c r="AM8" s="43"/>
      <c r="AN8" s="43"/>
      <c r="AO8" s="44"/>
      <c r="AP8" s="42"/>
      <c r="AQ8" s="43"/>
      <c r="AR8" s="43"/>
      <c r="AS8" s="44"/>
      <c r="AT8" s="42"/>
      <c r="AU8" s="43"/>
      <c r="AV8" s="43"/>
      <c r="AW8" s="44"/>
    </row>
    <row r="9" spans="1:60" x14ac:dyDescent="0.3">
      <c r="A9" s="46" t="s">
        <v>74</v>
      </c>
      <c r="B9" s="46">
        <v>3944</v>
      </c>
      <c r="C9" s="47">
        <v>4068</v>
      </c>
      <c r="D9" s="47">
        <v>4100</v>
      </c>
      <c r="E9" s="48">
        <v>4411</v>
      </c>
      <c r="F9" s="46">
        <v>4004</v>
      </c>
      <c r="G9" s="47">
        <v>4234</v>
      </c>
      <c r="H9" s="47">
        <v>4042</v>
      </c>
      <c r="I9" s="48">
        <v>4557</v>
      </c>
      <c r="J9" s="46">
        <v>4404</v>
      </c>
      <c r="K9" s="47">
        <v>4529</v>
      </c>
      <c r="L9" s="47">
        <v>4278</v>
      </c>
      <c r="M9" s="48">
        <v>4869</v>
      </c>
      <c r="N9" s="46">
        <v>4775</v>
      </c>
      <c r="O9" s="47">
        <v>5069</v>
      </c>
      <c r="P9" s="47">
        <v>4872</v>
      </c>
      <c r="Q9" s="48">
        <v>5485</v>
      </c>
      <c r="R9" s="46">
        <v>5208</v>
      </c>
      <c r="S9" s="47">
        <v>5291</v>
      </c>
      <c r="T9" s="47">
        <v>5120</v>
      </c>
      <c r="U9" s="48">
        <v>5525</v>
      </c>
      <c r="V9" s="46">
        <v>5044</v>
      </c>
      <c r="W9" s="47">
        <v>3871</v>
      </c>
      <c r="X9" s="47">
        <v>4824</v>
      </c>
      <c r="Y9" s="48">
        <v>5242</v>
      </c>
      <c r="Z9" s="46">
        <v>5058</v>
      </c>
      <c r="AA9" s="47">
        <v>5235</v>
      </c>
      <c r="AB9" s="47">
        <v>5044</v>
      </c>
      <c r="AC9" s="48">
        <v>5186</v>
      </c>
      <c r="AD9" s="46">
        <v>5309.3291844355526</v>
      </c>
      <c r="AE9" s="47">
        <v>5560.7325470735332</v>
      </c>
      <c r="AF9" s="47">
        <v>5757.6178658307717</v>
      </c>
      <c r="AG9" s="48">
        <v>6230.7780277025004</v>
      </c>
      <c r="AH9" s="46">
        <v>6229.2029546597005</v>
      </c>
      <c r="AI9" s="47">
        <v>6202</v>
      </c>
      <c r="AJ9" s="47">
        <v>6060.5085144845034</v>
      </c>
      <c r="AK9" s="48">
        <v>6338.7332708352951</v>
      </c>
      <c r="AL9" s="46">
        <v>6216.4564650200828</v>
      </c>
      <c r="AM9" s="47">
        <v>6390.9638625798898</v>
      </c>
      <c r="AN9" s="47">
        <v>6009.7344402497711</v>
      </c>
      <c r="AO9" s="48">
        <v>6481</v>
      </c>
      <c r="AP9" s="46">
        <v>6464.3792624368398</v>
      </c>
      <c r="AQ9" s="47">
        <v>6366.8576700731401</v>
      </c>
      <c r="AR9" s="47">
        <v>6325</v>
      </c>
      <c r="AS9" s="48">
        <v>6666</v>
      </c>
      <c r="AT9" s="46">
        <v>6519</v>
      </c>
      <c r="AU9" s="47">
        <v>6681</v>
      </c>
      <c r="AV9" s="47">
        <v>6727</v>
      </c>
      <c r="AW9" s="48"/>
      <c r="AZ9" s="49"/>
    </row>
    <row r="10" spans="1:60" x14ac:dyDescent="0.3">
      <c r="A10" s="50" t="s">
        <v>278</v>
      </c>
      <c r="B10" s="50">
        <v>3664</v>
      </c>
      <c r="C10" s="51">
        <v>3953</v>
      </c>
      <c r="D10" s="51">
        <v>4064</v>
      </c>
      <c r="E10" s="52">
        <v>3984</v>
      </c>
      <c r="F10" s="50">
        <v>3969</v>
      </c>
      <c r="G10" s="51">
        <v>4291</v>
      </c>
      <c r="H10" s="51">
        <v>4422</v>
      </c>
      <c r="I10" s="52">
        <v>4362</v>
      </c>
      <c r="J10" s="50">
        <v>4566</v>
      </c>
      <c r="K10" s="51">
        <v>4704</v>
      </c>
      <c r="L10" s="51">
        <v>4426</v>
      </c>
      <c r="M10" s="52">
        <v>4243</v>
      </c>
      <c r="N10" s="50">
        <v>4354</v>
      </c>
      <c r="O10" s="51">
        <v>5078</v>
      </c>
      <c r="P10" s="51">
        <v>5211</v>
      </c>
      <c r="Q10" s="52">
        <v>5173</v>
      </c>
      <c r="R10" s="50">
        <v>5312</v>
      </c>
      <c r="S10" s="51">
        <v>5861</v>
      </c>
      <c r="T10" s="51">
        <v>6099</v>
      </c>
      <c r="U10" s="52">
        <v>5900</v>
      </c>
      <c r="V10" s="50">
        <v>5271</v>
      </c>
      <c r="W10" s="51">
        <v>4396</v>
      </c>
      <c r="X10" s="51">
        <v>4779</v>
      </c>
      <c r="Y10" s="52">
        <v>4567</v>
      </c>
      <c r="Z10" s="50">
        <v>4604</v>
      </c>
      <c r="AA10" s="51">
        <v>4981</v>
      </c>
      <c r="AB10" s="51">
        <v>5400</v>
      </c>
      <c r="AC10" s="52">
        <v>5522</v>
      </c>
      <c r="AD10" s="50">
        <v>6240.6264761500124</v>
      </c>
      <c r="AE10" s="51">
        <v>7035.8017057457409</v>
      </c>
      <c r="AF10" s="51">
        <v>7639.9421953467254</v>
      </c>
      <c r="AG10" s="52">
        <v>7427.4007987743362</v>
      </c>
      <c r="AH10" s="50">
        <v>7861.2732534859297</v>
      </c>
      <c r="AI10" s="51">
        <v>8549</v>
      </c>
      <c r="AJ10" s="51">
        <v>11090.501661658831</v>
      </c>
      <c r="AK10" s="52">
        <v>10508.461465199005</v>
      </c>
      <c r="AL10" s="50">
        <v>10532.477082385525</v>
      </c>
      <c r="AM10" s="51">
        <v>11561.5173701523</v>
      </c>
      <c r="AN10" s="51">
        <v>11213.731007707898</v>
      </c>
      <c r="AO10" s="52">
        <v>11033</v>
      </c>
      <c r="AP10" s="50">
        <v>11170.890498448398</v>
      </c>
      <c r="AQ10" s="51">
        <v>11165.152908940499</v>
      </c>
      <c r="AR10" s="51">
        <v>10840</v>
      </c>
      <c r="AS10" s="52">
        <v>10313</v>
      </c>
      <c r="AT10" s="50">
        <v>10346</v>
      </c>
      <c r="AU10" s="51">
        <v>11471</v>
      </c>
      <c r="AV10" s="51">
        <v>11831</v>
      </c>
      <c r="AW10" s="52"/>
      <c r="AZ10" s="49"/>
    </row>
    <row r="11" spans="1:60" x14ac:dyDescent="0.3">
      <c r="A11" s="50" t="s">
        <v>76</v>
      </c>
      <c r="B11" s="50">
        <v>1847</v>
      </c>
      <c r="C11" s="51">
        <v>2793</v>
      </c>
      <c r="D11" s="51">
        <v>2951</v>
      </c>
      <c r="E11" s="52">
        <v>2580</v>
      </c>
      <c r="F11" s="50">
        <v>1758</v>
      </c>
      <c r="G11" s="51">
        <v>2518</v>
      </c>
      <c r="H11" s="51">
        <v>2486</v>
      </c>
      <c r="I11" s="52">
        <v>2427</v>
      </c>
      <c r="J11" s="50">
        <v>1917</v>
      </c>
      <c r="K11" s="51">
        <v>2445</v>
      </c>
      <c r="L11" s="51">
        <v>2448</v>
      </c>
      <c r="M11" s="52">
        <v>2400</v>
      </c>
      <c r="N11" s="50">
        <v>1959</v>
      </c>
      <c r="O11" s="51">
        <v>2608</v>
      </c>
      <c r="P11" s="51">
        <v>2627</v>
      </c>
      <c r="Q11" s="52">
        <v>2756</v>
      </c>
      <c r="R11" s="50">
        <v>2221</v>
      </c>
      <c r="S11" s="51">
        <v>2919</v>
      </c>
      <c r="T11" s="51">
        <v>2874</v>
      </c>
      <c r="U11" s="52">
        <v>2676</v>
      </c>
      <c r="V11" s="50">
        <v>1588</v>
      </c>
      <c r="W11" s="51">
        <v>2357</v>
      </c>
      <c r="X11" s="51">
        <v>2479</v>
      </c>
      <c r="Y11" s="52">
        <v>2418</v>
      </c>
      <c r="Z11" s="50">
        <v>1773</v>
      </c>
      <c r="AA11" s="51">
        <v>2244</v>
      </c>
      <c r="AB11" s="51">
        <v>2271</v>
      </c>
      <c r="AC11" s="52">
        <v>2431</v>
      </c>
      <c r="AD11" s="50">
        <v>1879.2290831786208</v>
      </c>
      <c r="AE11" s="51">
        <v>2379.4843748410394</v>
      </c>
      <c r="AF11" s="51">
        <v>2917.520539453842</v>
      </c>
      <c r="AG11" s="52">
        <v>2647.9131645313296</v>
      </c>
      <c r="AH11" s="50">
        <v>2411.4586799598196</v>
      </c>
      <c r="AI11" s="51">
        <v>2765</v>
      </c>
      <c r="AJ11" s="51">
        <v>2640.2208416938361</v>
      </c>
      <c r="AK11" s="52">
        <v>2467.5114972216743</v>
      </c>
      <c r="AL11" s="50">
        <v>2048.4914589153896</v>
      </c>
      <c r="AM11" s="51">
        <v>2429.6241592800297</v>
      </c>
      <c r="AN11" s="51">
        <v>2425.4782193544902</v>
      </c>
      <c r="AO11" s="52">
        <v>2217</v>
      </c>
      <c r="AP11" s="50">
        <v>1935.96281578768</v>
      </c>
      <c r="AQ11" s="51">
        <v>2196.65590894669</v>
      </c>
      <c r="AR11" s="51">
        <v>2119</v>
      </c>
      <c r="AS11" s="52">
        <v>1894</v>
      </c>
      <c r="AT11" s="50">
        <v>1731</v>
      </c>
      <c r="AU11" s="51">
        <v>2084</v>
      </c>
      <c r="AV11" s="51">
        <v>2214</v>
      </c>
      <c r="AW11" s="52"/>
      <c r="AZ11" s="49"/>
    </row>
    <row r="12" spans="1:60" x14ac:dyDescent="0.3">
      <c r="A12" s="50" t="s">
        <v>143</v>
      </c>
      <c r="B12" s="50">
        <v>2071</v>
      </c>
      <c r="C12" s="51">
        <v>2315</v>
      </c>
      <c r="D12" s="51">
        <v>2210</v>
      </c>
      <c r="E12" s="52">
        <v>2504</v>
      </c>
      <c r="F12" s="50">
        <v>2147</v>
      </c>
      <c r="G12" s="51">
        <v>2424</v>
      </c>
      <c r="H12" s="51">
        <v>2439</v>
      </c>
      <c r="I12" s="52">
        <v>2687</v>
      </c>
      <c r="J12" s="50">
        <v>2481</v>
      </c>
      <c r="K12" s="51">
        <v>2640</v>
      </c>
      <c r="L12" s="51">
        <v>2417</v>
      </c>
      <c r="M12" s="52">
        <v>2835</v>
      </c>
      <c r="N12" s="50">
        <v>2477</v>
      </c>
      <c r="O12" s="51">
        <v>2871</v>
      </c>
      <c r="P12" s="51">
        <v>3001</v>
      </c>
      <c r="Q12" s="52">
        <v>3602</v>
      </c>
      <c r="R12" s="50">
        <v>3348</v>
      </c>
      <c r="S12" s="51">
        <v>3706</v>
      </c>
      <c r="T12" s="51">
        <v>3991</v>
      </c>
      <c r="U12" s="52">
        <v>4377</v>
      </c>
      <c r="V12" s="50">
        <v>3933</v>
      </c>
      <c r="W12" s="51">
        <v>3252</v>
      </c>
      <c r="X12" s="51">
        <v>3428</v>
      </c>
      <c r="Y12" s="52">
        <v>3545</v>
      </c>
      <c r="Z12" s="50">
        <v>3301</v>
      </c>
      <c r="AA12" s="51">
        <v>3641</v>
      </c>
      <c r="AB12" s="51">
        <v>3705</v>
      </c>
      <c r="AC12" s="52">
        <v>3958</v>
      </c>
      <c r="AD12" s="50">
        <v>4051.1515458579588</v>
      </c>
      <c r="AE12" s="51">
        <v>4417.1015343910767</v>
      </c>
      <c r="AF12" s="51">
        <v>5141.960663591396</v>
      </c>
      <c r="AG12" s="52">
        <v>5733.9991313814398</v>
      </c>
      <c r="AH12" s="50">
        <v>5581.66810322522</v>
      </c>
      <c r="AI12" s="51">
        <v>5869</v>
      </c>
      <c r="AJ12" s="51">
        <v>5763.2438563307114</v>
      </c>
      <c r="AK12" s="52">
        <v>5885.3981590561189</v>
      </c>
      <c r="AL12" s="50">
        <v>5433.3727659140095</v>
      </c>
      <c r="AM12" s="51">
        <v>5939.3815269602401</v>
      </c>
      <c r="AN12" s="51">
        <v>6313.0410456756599</v>
      </c>
      <c r="AO12" s="52">
        <v>6493</v>
      </c>
      <c r="AP12" s="50">
        <v>6258</v>
      </c>
      <c r="AQ12" s="51">
        <v>6327.0423290512199</v>
      </c>
      <c r="AR12" s="51">
        <v>6729</v>
      </c>
      <c r="AS12" s="52">
        <v>6763</v>
      </c>
      <c r="AT12" s="50">
        <v>5989</v>
      </c>
      <c r="AU12" s="51">
        <v>6590</v>
      </c>
      <c r="AV12" s="51">
        <v>7104</v>
      </c>
      <c r="AW12" s="52"/>
      <c r="AZ12" s="49"/>
    </row>
    <row r="13" spans="1:60" x14ac:dyDescent="0.3">
      <c r="A13" s="50" t="s">
        <v>144</v>
      </c>
      <c r="B13" s="50">
        <v>4041</v>
      </c>
      <c r="C13" s="51">
        <v>4325</v>
      </c>
      <c r="D13" s="51">
        <v>4494</v>
      </c>
      <c r="E13" s="52">
        <v>5097</v>
      </c>
      <c r="F13" s="50">
        <v>4291</v>
      </c>
      <c r="G13" s="51">
        <v>4767</v>
      </c>
      <c r="H13" s="51">
        <v>4960</v>
      </c>
      <c r="I13" s="52">
        <v>5772</v>
      </c>
      <c r="J13" s="50">
        <v>5087</v>
      </c>
      <c r="K13" s="51">
        <v>5381</v>
      </c>
      <c r="L13" s="51">
        <v>5242</v>
      </c>
      <c r="M13" s="52">
        <v>6072</v>
      </c>
      <c r="N13" s="50">
        <v>5322</v>
      </c>
      <c r="O13" s="51">
        <v>5914</v>
      </c>
      <c r="P13" s="51">
        <v>5909</v>
      </c>
      <c r="Q13" s="52">
        <v>6616</v>
      </c>
      <c r="R13" s="50">
        <v>5922</v>
      </c>
      <c r="S13" s="51">
        <v>6310</v>
      </c>
      <c r="T13" s="51">
        <v>6427</v>
      </c>
      <c r="U13" s="52">
        <v>6893</v>
      </c>
      <c r="V13" s="50">
        <v>6727</v>
      </c>
      <c r="W13" s="51">
        <v>6552</v>
      </c>
      <c r="X13" s="51">
        <v>7116</v>
      </c>
      <c r="Y13" s="52">
        <v>7927</v>
      </c>
      <c r="Z13" s="50">
        <v>7499</v>
      </c>
      <c r="AA13" s="51">
        <v>8007</v>
      </c>
      <c r="AB13" s="51">
        <v>8058</v>
      </c>
      <c r="AC13" s="52">
        <v>9127</v>
      </c>
      <c r="AD13" s="50">
        <v>9652.7968115792464</v>
      </c>
      <c r="AE13" s="51">
        <v>10673.338323579645</v>
      </c>
      <c r="AF13" s="51">
        <v>11066.282762958497</v>
      </c>
      <c r="AG13" s="52">
        <v>11535.399792167895</v>
      </c>
      <c r="AH13" s="50">
        <v>11036.5467050306</v>
      </c>
      <c r="AI13" s="51">
        <v>11715</v>
      </c>
      <c r="AJ13" s="51">
        <v>11724.872554073872</v>
      </c>
      <c r="AK13" s="52">
        <v>12188.584674886468</v>
      </c>
      <c r="AL13" s="50">
        <v>11441.970543915138</v>
      </c>
      <c r="AM13" s="51">
        <v>12196.297221824901</v>
      </c>
      <c r="AN13" s="51">
        <v>11972.957995567496</v>
      </c>
      <c r="AO13" s="52">
        <v>13839</v>
      </c>
      <c r="AP13" s="50">
        <v>12586</v>
      </c>
      <c r="AQ13" s="51">
        <v>12403.9969486673</v>
      </c>
      <c r="AR13" s="51">
        <v>12595</v>
      </c>
      <c r="AS13" s="52">
        <v>13131</v>
      </c>
      <c r="AT13" s="50">
        <v>11665</v>
      </c>
      <c r="AU13" s="51">
        <v>12988</v>
      </c>
      <c r="AV13" s="51">
        <v>13502</v>
      </c>
      <c r="AW13" s="52"/>
      <c r="AZ13" s="49"/>
    </row>
    <row r="14" spans="1:60" s="56" customFormat="1" x14ac:dyDescent="0.3">
      <c r="A14" s="53" t="s">
        <v>77</v>
      </c>
      <c r="B14" s="53">
        <v>-315</v>
      </c>
      <c r="C14" s="54">
        <v>-372</v>
      </c>
      <c r="D14" s="54">
        <v>-354</v>
      </c>
      <c r="E14" s="55">
        <v>-275</v>
      </c>
      <c r="F14" s="53">
        <v>-278</v>
      </c>
      <c r="G14" s="54">
        <v>-340</v>
      </c>
      <c r="H14" s="54">
        <v>-324</v>
      </c>
      <c r="I14" s="55">
        <v>-321</v>
      </c>
      <c r="J14" s="53">
        <v>-313</v>
      </c>
      <c r="K14" s="54">
        <v>-312</v>
      </c>
      <c r="L14" s="54">
        <v>-312</v>
      </c>
      <c r="M14" s="55">
        <v>-310</v>
      </c>
      <c r="N14" s="53">
        <v>-337</v>
      </c>
      <c r="O14" s="54">
        <v>-400</v>
      </c>
      <c r="P14" s="54">
        <v>-429</v>
      </c>
      <c r="Q14" s="55">
        <v>-465</v>
      </c>
      <c r="R14" s="53">
        <v>-506</v>
      </c>
      <c r="S14" s="54">
        <v>-543</v>
      </c>
      <c r="T14" s="54">
        <v>-477</v>
      </c>
      <c r="U14" s="55">
        <v>-425</v>
      </c>
      <c r="V14" s="53">
        <v>-390</v>
      </c>
      <c r="W14" s="54">
        <v>-475</v>
      </c>
      <c r="X14" s="54">
        <v>-401</v>
      </c>
      <c r="Y14" s="55">
        <v>-400</v>
      </c>
      <c r="Z14" s="53">
        <v>-430</v>
      </c>
      <c r="AA14" s="54">
        <v>-458</v>
      </c>
      <c r="AB14" s="54">
        <v>-548</v>
      </c>
      <c r="AC14" s="55">
        <v>-600</v>
      </c>
      <c r="AD14" s="53">
        <v>-542.1021983460887</v>
      </c>
      <c r="AE14" s="54">
        <v>-600.06900741863137</v>
      </c>
      <c r="AF14" s="54">
        <v>-702.95368721953128</v>
      </c>
      <c r="AG14" s="55">
        <v>-660.15747664690571</v>
      </c>
      <c r="AH14" s="53">
        <v>-729.45400792719249</v>
      </c>
      <c r="AI14" s="54">
        <v>-626</v>
      </c>
      <c r="AJ14" s="54">
        <v>-398.36796678385144</v>
      </c>
      <c r="AK14" s="55">
        <v>-419.01182933954988</v>
      </c>
      <c r="AL14" s="53">
        <v>-472.48390876613848</v>
      </c>
      <c r="AM14" s="54">
        <v>-549.83327904569182</v>
      </c>
      <c r="AN14" s="54">
        <v>-516.90224153847987</v>
      </c>
      <c r="AO14" s="55">
        <v>-488</v>
      </c>
      <c r="AP14" s="53">
        <v>-475</v>
      </c>
      <c r="AQ14" s="54">
        <v>-444.31299999999999</v>
      </c>
      <c r="AR14" s="54">
        <v>-461</v>
      </c>
      <c r="AS14" s="55">
        <v>-459</v>
      </c>
      <c r="AT14" s="53">
        <v>-499</v>
      </c>
      <c r="AU14" s="54">
        <v>-554</v>
      </c>
      <c r="AV14" s="54">
        <v>-606</v>
      </c>
      <c r="AW14" s="55"/>
      <c r="BH14" s="49"/>
    </row>
    <row r="15" spans="1:60" s="35" customFormat="1" x14ac:dyDescent="0.3">
      <c r="A15" s="57" t="s">
        <v>78</v>
      </c>
      <c r="B15" s="57">
        <v>15252</v>
      </c>
      <c r="C15" s="58">
        <v>17082</v>
      </c>
      <c r="D15" s="58">
        <v>17465</v>
      </c>
      <c r="E15" s="59">
        <v>18301</v>
      </c>
      <c r="F15" s="57">
        <v>15891</v>
      </c>
      <c r="G15" s="58">
        <v>17894</v>
      </c>
      <c r="H15" s="58">
        <v>18025</v>
      </c>
      <c r="I15" s="59">
        <v>19484</v>
      </c>
      <c r="J15" s="57">
        <v>18142</v>
      </c>
      <c r="K15" s="58">
        <v>19387</v>
      </c>
      <c r="L15" s="58">
        <v>18499</v>
      </c>
      <c r="M15" s="59">
        <v>20109</v>
      </c>
      <c r="N15" s="57">
        <v>18550</v>
      </c>
      <c r="O15" s="58">
        <v>21140</v>
      </c>
      <c r="P15" s="58">
        <v>21191</v>
      </c>
      <c r="Q15" s="59">
        <v>23167</v>
      </c>
      <c r="R15" s="57">
        <v>21505</v>
      </c>
      <c r="S15" s="58">
        <v>23544</v>
      </c>
      <c r="T15" s="58">
        <v>24034</v>
      </c>
      <c r="U15" s="59">
        <v>24946</v>
      </c>
      <c r="V15" s="57">
        <v>22173</v>
      </c>
      <c r="W15" s="58">
        <v>19953</v>
      </c>
      <c r="X15" s="58">
        <v>22225</v>
      </c>
      <c r="Y15" s="59">
        <v>23298</v>
      </c>
      <c r="Z15" s="57">
        <v>21805</v>
      </c>
      <c r="AA15" s="58">
        <v>23648</v>
      </c>
      <c r="AB15" s="58">
        <v>23930</v>
      </c>
      <c r="AC15" s="59">
        <v>25623</v>
      </c>
      <c r="AD15" s="57">
        <v>26591.030902855302</v>
      </c>
      <c r="AE15" s="58">
        <v>29466.389478212401</v>
      </c>
      <c r="AF15" s="58">
        <v>31820.370339961701</v>
      </c>
      <c r="AG15" s="59">
        <v>32915.333437910595</v>
      </c>
      <c r="AH15" s="57">
        <v>32390.695688434</v>
      </c>
      <c r="AI15" s="58">
        <v>34474</v>
      </c>
      <c r="AJ15" s="58">
        <v>36880.9794614579</v>
      </c>
      <c r="AK15" s="59">
        <v>36969.67723785901</v>
      </c>
      <c r="AL15" s="57">
        <v>35200.284407384002</v>
      </c>
      <c r="AM15" s="58">
        <v>37967.950861751669</v>
      </c>
      <c r="AN15" s="58">
        <v>37418.04046701629</v>
      </c>
      <c r="AO15" s="59">
        <v>39575</v>
      </c>
      <c r="AP15" s="57">
        <v>37939.820574963698</v>
      </c>
      <c r="AQ15" s="58">
        <v>38015</v>
      </c>
      <c r="AR15" s="58">
        <v>38146</v>
      </c>
      <c r="AS15" s="59">
        <v>38307</v>
      </c>
      <c r="AT15" s="57">
        <v>35751</v>
      </c>
      <c r="AU15" s="58">
        <v>39259</v>
      </c>
      <c r="AV15" s="58">
        <v>40771</v>
      </c>
      <c r="AW15" s="59"/>
      <c r="BH15" s="49"/>
    </row>
    <row r="16" spans="1:60" s="35" customFormat="1" x14ac:dyDescent="0.3">
      <c r="A16" s="60"/>
      <c r="B16" s="60"/>
      <c r="C16" s="47"/>
      <c r="D16" s="61"/>
      <c r="E16" s="62"/>
      <c r="F16" s="60"/>
      <c r="G16" s="47"/>
      <c r="H16" s="61"/>
      <c r="I16" s="62"/>
      <c r="J16" s="60"/>
      <c r="K16" s="47"/>
      <c r="L16" s="61"/>
      <c r="M16" s="62"/>
      <c r="N16" s="60"/>
      <c r="O16" s="47"/>
      <c r="P16" s="61"/>
      <c r="Q16" s="62"/>
      <c r="R16" s="60"/>
      <c r="S16" s="47"/>
      <c r="T16" s="61"/>
      <c r="U16" s="62"/>
      <c r="V16" s="60"/>
      <c r="W16" s="47"/>
      <c r="X16" s="61"/>
      <c r="Y16" s="62"/>
      <c r="Z16" s="60"/>
      <c r="AA16" s="47"/>
      <c r="AB16" s="61"/>
      <c r="AC16" s="62"/>
      <c r="AD16" s="60"/>
      <c r="AE16" s="47"/>
      <c r="AF16" s="61"/>
      <c r="AG16" s="62"/>
      <c r="AH16" s="60"/>
      <c r="AI16" s="47"/>
      <c r="AJ16" s="61"/>
      <c r="AK16" s="62"/>
      <c r="AL16" s="60"/>
      <c r="AM16" s="47"/>
      <c r="AN16" s="61"/>
      <c r="AO16" s="62"/>
      <c r="AP16" s="60"/>
      <c r="AQ16" s="47"/>
      <c r="AR16" s="61"/>
      <c r="AS16" s="62"/>
      <c r="AT16" s="60"/>
      <c r="AU16" s="47"/>
      <c r="AV16" s="61"/>
      <c r="AW16" s="62"/>
      <c r="BH16" s="49"/>
    </row>
    <row r="17" spans="1:60" s="35" customFormat="1" x14ac:dyDescent="0.3">
      <c r="A17" s="50" t="s">
        <v>79</v>
      </c>
      <c r="B17" s="50">
        <v>-9283</v>
      </c>
      <c r="C17" s="51">
        <v>-10459</v>
      </c>
      <c r="D17" s="51">
        <v>-10707</v>
      </c>
      <c r="E17" s="52">
        <v>-11254</v>
      </c>
      <c r="F17" s="50">
        <v>-9596</v>
      </c>
      <c r="G17" s="51">
        <v>-10863</v>
      </c>
      <c r="H17" s="51">
        <v>-10885</v>
      </c>
      <c r="I17" s="52">
        <v>-12975</v>
      </c>
      <c r="J17" s="50">
        <v>-10951</v>
      </c>
      <c r="K17" s="51">
        <v>-11806</v>
      </c>
      <c r="L17" s="51">
        <v>-11206</v>
      </c>
      <c r="M17" s="52">
        <v>-12185</v>
      </c>
      <c r="N17" s="50">
        <v>-11178</v>
      </c>
      <c r="O17" s="51">
        <v>-12796</v>
      </c>
      <c r="P17" s="51">
        <v>-12799</v>
      </c>
      <c r="Q17" s="52">
        <v>-14573</v>
      </c>
      <c r="R17" s="50">
        <v>-12909</v>
      </c>
      <c r="S17" s="51">
        <v>-14044</v>
      </c>
      <c r="T17" s="51">
        <v>-14408</v>
      </c>
      <c r="U17" s="52">
        <v>-15138</v>
      </c>
      <c r="V17" s="50">
        <v>-13200</v>
      </c>
      <c r="W17" s="51">
        <v>-12305</v>
      </c>
      <c r="X17" s="51">
        <v>-13199</v>
      </c>
      <c r="Y17" s="52">
        <v>-14633</v>
      </c>
      <c r="Z17" s="50">
        <v>-13084</v>
      </c>
      <c r="AA17" s="51">
        <v>-14210</v>
      </c>
      <c r="AB17" s="51">
        <v>-14395</v>
      </c>
      <c r="AC17" s="52">
        <v>-15542</v>
      </c>
      <c r="AD17" s="50">
        <v>-16115</v>
      </c>
      <c r="AE17" s="51">
        <v>-17836.389478212401</v>
      </c>
      <c r="AF17" s="51">
        <v>-19194</v>
      </c>
      <c r="AG17" s="52">
        <v>-19716</v>
      </c>
      <c r="AH17" s="50">
        <v>-19781</v>
      </c>
      <c r="AI17" s="51">
        <v>-20255</v>
      </c>
      <c r="AJ17" s="51">
        <v>-22115</v>
      </c>
      <c r="AK17" s="52">
        <v>-22061</v>
      </c>
      <c r="AL17" s="50">
        <v>-20671</v>
      </c>
      <c r="AM17" s="51">
        <v>-22110</v>
      </c>
      <c r="AN17" s="51">
        <v>-21662</v>
      </c>
      <c r="AO17" s="52">
        <v>-22992</v>
      </c>
      <c r="AP17" s="50">
        <v>-22295</v>
      </c>
      <c r="AQ17" s="51">
        <v>-21704</v>
      </c>
      <c r="AR17" s="51">
        <v>-21684</v>
      </c>
      <c r="AS17" s="52">
        <v>-21757</v>
      </c>
      <c r="AT17" s="50">
        <v>-20298</v>
      </c>
      <c r="AU17" s="51">
        <v>-22378</v>
      </c>
      <c r="AV17" s="51">
        <v>-22897</v>
      </c>
      <c r="AW17" s="52"/>
      <c r="BH17" s="49"/>
    </row>
    <row r="18" spans="1:60" s="35" customFormat="1" x14ac:dyDescent="0.3">
      <c r="A18" s="63"/>
      <c r="B18" s="63"/>
      <c r="C18" s="64"/>
      <c r="D18" s="64"/>
      <c r="E18" s="65"/>
      <c r="F18" s="63"/>
      <c r="G18" s="64"/>
      <c r="H18" s="64"/>
      <c r="I18" s="65"/>
      <c r="J18" s="63"/>
      <c r="K18" s="64"/>
      <c r="L18" s="64"/>
      <c r="M18" s="65"/>
      <c r="N18" s="63"/>
      <c r="O18" s="64"/>
      <c r="P18" s="64"/>
      <c r="Q18" s="65"/>
      <c r="R18" s="63"/>
      <c r="S18" s="64"/>
      <c r="T18" s="64"/>
      <c r="U18" s="65"/>
      <c r="V18" s="63"/>
      <c r="W18" s="64"/>
      <c r="X18" s="64"/>
      <c r="Y18" s="65"/>
      <c r="Z18" s="63"/>
      <c r="AA18" s="64"/>
      <c r="AB18" s="64"/>
      <c r="AC18" s="65"/>
      <c r="AD18" s="63"/>
      <c r="AE18" s="64"/>
      <c r="AF18" s="64"/>
      <c r="AG18" s="65"/>
      <c r="AH18" s="63"/>
      <c r="AI18" s="64"/>
      <c r="AJ18" s="64"/>
      <c r="AK18" s="65"/>
      <c r="AL18" s="63"/>
      <c r="AM18" s="64"/>
      <c r="AN18" s="64"/>
      <c r="AO18" s="65"/>
      <c r="AP18" s="63"/>
      <c r="AQ18" s="64"/>
      <c r="AR18" s="64"/>
      <c r="AS18" s="65"/>
      <c r="AT18" s="63"/>
      <c r="AU18" s="64"/>
      <c r="AV18" s="64"/>
      <c r="AW18" s="65"/>
      <c r="AY18" s="66"/>
    </row>
    <row r="19" spans="1:60" s="35" customFormat="1" x14ac:dyDescent="0.3">
      <c r="A19" s="57" t="s">
        <v>80</v>
      </c>
      <c r="B19" s="57">
        <v>5969</v>
      </c>
      <c r="C19" s="58">
        <v>6623</v>
      </c>
      <c r="D19" s="58">
        <v>6758</v>
      </c>
      <c r="E19" s="59">
        <v>7046</v>
      </c>
      <c r="F19" s="57">
        <v>6295</v>
      </c>
      <c r="G19" s="58">
        <v>7031</v>
      </c>
      <c r="H19" s="58">
        <v>7139</v>
      </c>
      <c r="I19" s="59">
        <v>6509</v>
      </c>
      <c r="J19" s="57">
        <v>7190</v>
      </c>
      <c r="K19" s="58">
        <v>7581</v>
      </c>
      <c r="L19" s="58">
        <v>7293</v>
      </c>
      <c r="M19" s="59">
        <v>7924</v>
      </c>
      <c r="N19" s="57">
        <v>7372</v>
      </c>
      <c r="O19" s="58">
        <v>8345</v>
      </c>
      <c r="P19" s="58">
        <v>8392</v>
      </c>
      <c r="Q19" s="59">
        <v>8594</v>
      </c>
      <c r="R19" s="57">
        <v>8596</v>
      </c>
      <c r="S19" s="58">
        <v>9500</v>
      </c>
      <c r="T19" s="58">
        <v>9625</v>
      </c>
      <c r="U19" s="59">
        <v>9809</v>
      </c>
      <c r="V19" s="57">
        <v>8973</v>
      </c>
      <c r="W19" s="58">
        <v>7648</v>
      </c>
      <c r="X19" s="58">
        <v>9026</v>
      </c>
      <c r="Y19" s="59">
        <v>8665</v>
      </c>
      <c r="Z19" s="57">
        <v>8722</v>
      </c>
      <c r="AA19" s="58">
        <v>9438</v>
      </c>
      <c r="AB19" s="58">
        <v>9535</v>
      </c>
      <c r="AC19" s="59">
        <v>10082</v>
      </c>
      <c r="AD19" s="57">
        <v>10476</v>
      </c>
      <c r="AE19" s="58">
        <v>11630</v>
      </c>
      <c r="AF19" s="58">
        <v>12626</v>
      </c>
      <c r="AG19" s="59">
        <v>13199</v>
      </c>
      <c r="AH19" s="57">
        <v>12610</v>
      </c>
      <c r="AI19" s="58">
        <v>14219</v>
      </c>
      <c r="AJ19" s="58">
        <v>14766</v>
      </c>
      <c r="AK19" s="59">
        <v>14909</v>
      </c>
      <c r="AL19" s="57">
        <v>14530</v>
      </c>
      <c r="AM19" s="58">
        <v>15858</v>
      </c>
      <c r="AN19" s="58">
        <v>15756</v>
      </c>
      <c r="AO19" s="59">
        <v>16584</v>
      </c>
      <c r="AP19" s="57">
        <v>16221</v>
      </c>
      <c r="AQ19" s="58">
        <v>16301</v>
      </c>
      <c r="AR19" s="58">
        <v>16459</v>
      </c>
      <c r="AS19" s="59">
        <v>16500</v>
      </c>
      <c r="AT19" s="57">
        <v>15453</v>
      </c>
      <c r="AU19" s="58">
        <v>16882</v>
      </c>
      <c r="AV19" s="58">
        <v>17874</v>
      </c>
      <c r="AW19" s="59"/>
      <c r="AY19" s="66"/>
    </row>
    <row r="20" spans="1:60" s="35" customFormat="1" x14ac:dyDescent="0.3">
      <c r="A20" s="60"/>
      <c r="B20" s="60"/>
      <c r="C20" s="61"/>
      <c r="D20" s="61"/>
      <c r="E20" s="62"/>
      <c r="F20" s="60"/>
      <c r="G20" s="61"/>
      <c r="H20" s="61"/>
      <c r="I20" s="62"/>
      <c r="J20" s="60"/>
      <c r="K20" s="61"/>
      <c r="L20" s="61"/>
      <c r="M20" s="62"/>
      <c r="N20" s="60"/>
      <c r="O20" s="61"/>
      <c r="P20" s="61"/>
      <c r="Q20" s="62"/>
      <c r="R20" s="60"/>
      <c r="S20" s="61"/>
      <c r="T20" s="61"/>
      <c r="U20" s="62"/>
      <c r="V20" s="60"/>
      <c r="W20" s="61"/>
      <c r="X20" s="61"/>
      <c r="Y20" s="62"/>
      <c r="Z20" s="60"/>
      <c r="AA20" s="61"/>
      <c r="AB20" s="61"/>
      <c r="AC20" s="62"/>
      <c r="AD20" s="60"/>
      <c r="AE20" s="61"/>
      <c r="AF20" s="61"/>
      <c r="AG20" s="62"/>
      <c r="AH20" s="60"/>
      <c r="AI20" s="61"/>
      <c r="AJ20" s="61"/>
      <c r="AK20" s="62"/>
      <c r="AL20" s="60"/>
      <c r="AM20" s="61"/>
      <c r="AN20" s="61"/>
      <c r="AO20" s="62"/>
      <c r="AP20" s="60"/>
      <c r="AQ20" s="61"/>
      <c r="AR20" s="61"/>
      <c r="AS20" s="62"/>
      <c r="AT20" s="60"/>
      <c r="AU20" s="61"/>
      <c r="AV20" s="61"/>
      <c r="AW20" s="62"/>
    </row>
    <row r="21" spans="1:60" s="35" customFormat="1" x14ac:dyDescent="0.3">
      <c r="A21" s="50" t="s">
        <v>81</v>
      </c>
      <c r="B21" s="50">
        <v>-3664</v>
      </c>
      <c r="C21" s="51">
        <v>-3933</v>
      </c>
      <c r="D21" s="51">
        <v>-3817</v>
      </c>
      <c r="E21" s="52">
        <v>-4035.9999999999995</v>
      </c>
      <c r="F21" s="50">
        <v>-3917</v>
      </c>
      <c r="G21" s="51">
        <v>-4153</v>
      </c>
      <c r="H21" s="51">
        <v>-4151</v>
      </c>
      <c r="I21" s="52">
        <v>-5223</v>
      </c>
      <c r="J21" s="50">
        <v>-4431</v>
      </c>
      <c r="K21" s="51">
        <v>-4494</v>
      </c>
      <c r="L21" s="51">
        <v>-4243</v>
      </c>
      <c r="M21" s="52">
        <v>-4608</v>
      </c>
      <c r="N21" s="50">
        <v>-4575</v>
      </c>
      <c r="O21" s="51">
        <v>-5496</v>
      </c>
      <c r="P21" s="51">
        <v>-5006</v>
      </c>
      <c r="Q21" s="52">
        <v>-6101</v>
      </c>
      <c r="R21" s="50">
        <v>-5388</v>
      </c>
      <c r="S21" s="51">
        <v>-5790</v>
      </c>
      <c r="T21" s="51">
        <v>-5774</v>
      </c>
      <c r="U21" s="52">
        <v>-6117</v>
      </c>
      <c r="V21" s="50">
        <v>-6266</v>
      </c>
      <c r="W21" s="51">
        <v>-5593</v>
      </c>
      <c r="X21" s="51">
        <v>-5597</v>
      </c>
      <c r="Y21" s="52">
        <v>-6564</v>
      </c>
      <c r="Z21" s="50">
        <v>-5537</v>
      </c>
      <c r="AA21" s="51">
        <v>-5851</v>
      </c>
      <c r="AB21" s="51">
        <v>-6143</v>
      </c>
      <c r="AC21" s="52">
        <v>-6083</v>
      </c>
      <c r="AD21" s="50">
        <v>-6480</v>
      </c>
      <c r="AE21" s="51">
        <v>-7228</v>
      </c>
      <c r="AF21" s="51">
        <v>-7657</v>
      </c>
      <c r="AG21" s="52">
        <v>-8059</v>
      </c>
      <c r="AH21" s="50">
        <v>-8653</v>
      </c>
      <c r="AI21" s="51">
        <v>-8741</v>
      </c>
      <c r="AJ21" s="51">
        <v>-9353</v>
      </c>
      <c r="AK21" s="52">
        <v>-9307</v>
      </c>
      <c r="AL21" s="50">
        <v>-9104</v>
      </c>
      <c r="AM21" s="51">
        <v>-9775</v>
      </c>
      <c r="AN21" s="51">
        <v>-9521</v>
      </c>
      <c r="AO21" s="52">
        <v>-10123</v>
      </c>
      <c r="AP21" s="50">
        <v>-11341</v>
      </c>
      <c r="AQ21" s="51">
        <v>-10130</v>
      </c>
      <c r="AR21" s="51">
        <v>-10043</v>
      </c>
      <c r="AS21" s="52">
        <v>10103</v>
      </c>
      <c r="AT21" s="50">
        <v>-9994</v>
      </c>
      <c r="AU21" s="51">
        <v>-10258</v>
      </c>
      <c r="AV21" s="51">
        <v>-10781</v>
      </c>
      <c r="AW21" s="52"/>
    </row>
    <row r="22" spans="1:60" s="35" customFormat="1" x14ac:dyDescent="0.3">
      <c r="A22" s="67" t="s">
        <v>82</v>
      </c>
      <c r="B22" s="67">
        <v>23</v>
      </c>
      <c r="C22" s="68">
        <v>52</v>
      </c>
      <c r="D22" s="68">
        <v>30</v>
      </c>
      <c r="E22" s="69">
        <v>28</v>
      </c>
      <c r="F22" s="67">
        <v>33</v>
      </c>
      <c r="G22" s="68">
        <v>33</v>
      </c>
      <c r="H22" s="68">
        <v>31</v>
      </c>
      <c r="I22" s="69">
        <v>30</v>
      </c>
      <c r="J22" s="67">
        <v>28</v>
      </c>
      <c r="K22" s="68">
        <v>27</v>
      </c>
      <c r="L22" s="68">
        <v>30</v>
      </c>
      <c r="M22" s="69">
        <v>43</v>
      </c>
      <c r="N22" s="67">
        <v>32</v>
      </c>
      <c r="O22" s="68">
        <v>62</v>
      </c>
      <c r="P22" s="68">
        <v>38</v>
      </c>
      <c r="Q22" s="69">
        <v>35</v>
      </c>
      <c r="R22" s="67">
        <v>38</v>
      </c>
      <c r="S22" s="68">
        <v>22</v>
      </c>
      <c r="T22" s="68">
        <v>43</v>
      </c>
      <c r="U22" s="69">
        <v>44</v>
      </c>
      <c r="V22" s="67">
        <v>44</v>
      </c>
      <c r="W22" s="68">
        <v>42</v>
      </c>
      <c r="X22" s="68">
        <v>163</v>
      </c>
      <c r="Y22" s="69">
        <v>8</v>
      </c>
      <c r="Z22" s="67">
        <v>3</v>
      </c>
      <c r="AA22" s="68">
        <v>3</v>
      </c>
      <c r="AB22" s="68">
        <v>0.17</v>
      </c>
      <c r="AC22" s="69">
        <v>13.47</v>
      </c>
      <c r="AD22" s="67">
        <v>6</v>
      </c>
      <c r="AE22" s="68">
        <v>4</v>
      </c>
      <c r="AF22" s="68">
        <v>4</v>
      </c>
      <c r="AG22" s="69">
        <v>12.34</v>
      </c>
      <c r="AH22" s="67">
        <v>4</v>
      </c>
      <c r="AI22" s="68">
        <v>4</v>
      </c>
      <c r="AJ22" s="68">
        <v>4</v>
      </c>
      <c r="AK22" s="69">
        <v>5</v>
      </c>
      <c r="AL22" s="67">
        <v>1</v>
      </c>
      <c r="AM22" s="68">
        <v>1</v>
      </c>
      <c r="AN22" s="68">
        <v>19</v>
      </c>
      <c r="AO22" s="69">
        <v>23</v>
      </c>
      <c r="AP22" s="67">
        <v>10</v>
      </c>
      <c r="AQ22" s="68">
        <v>1</v>
      </c>
      <c r="AR22" s="68">
        <v>6</v>
      </c>
      <c r="AS22" s="69">
        <v>10</v>
      </c>
      <c r="AT22" s="67">
        <v>2</v>
      </c>
      <c r="AU22" s="68">
        <v>7</v>
      </c>
      <c r="AV22" s="68">
        <v>7</v>
      </c>
      <c r="AW22" s="69"/>
    </row>
    <row r="23" spans="1:60" s="35" customFormat="1" x14ac:dyDescent="0.3">
      <c r="A23" s="67" t="s">
        <v>83</v>
      </c>
      <c r="B23" s="67"/>
      <c r="C23" s="68"/>
      <c r="D23" s="68"/>
      <c r="E23" s="70"/>
      <c r="F23" s="67"/>
      <c r="G23" s="68"/>
      <c r="H23" s="68"/>
      <c r="I23" s="70"/>
      <c r="J23" s="67"/>
      <c r="K23" s="68"/>
      <c r="L23" s="68"/>
      <c r="M23" s="70"/>
      <c r="N23" s="67"/>
      <c r="O23" s="68">
        <v>-5595</v>
      </c>
      <c r="P23" s="68"/>
      <c r="Q23" s="70"/>
      <c r="R23" s="67"/>
      <c r="S23" s="68"/>
      <c r="T23" s="68"/>
      <c r="U23" s="70"/>
      <c r="V23" s="67"/>
      <c r="W23" s="68"/>
      <c r="X23" s="68"/>
      <c r="Y23" s="70"/>
      <c r="Z23" s="67"/>
      <c r="AA23" s="68"/>
      <c r="AB23" s="68"/>
      <c r="AC23" s="70"/>
      <c r="AD23" s="67"/>
      <c r="AE23" s="68"/>
      <c r="AF23" s="68"/>
      <c r="AG23" s="70"/>
      <c r="AH23" s="67"/>
      <c r="AI23" s="68">
        <v>-2268</v>
      </c>
      <c r="AJ23" s="68">
        <v>-4</v>
      </c>
      <c r="AK23" s="70">
        <v>1</v>
      </c>
      <c r="AL23" s="67">
        <v>0</v>
      </c>
      <c r="AM23" s="68">
        <v>0</v>
      </c>
      <c r="AN23" s="68">
        <v>0</v>
      </c>
      <c r="AO23" s="70">
        <v>0</v>
      </c>
      <c r="AP23" s="67">
        <v>0</v>
      </c>
      <c r="AQ23" s="68">
        <v>0</v>
      </c>
      <c r="AR23" s="68">
        <v>0</v>
      </c>
      <c r="AS23" s="70">
        <v>0</v>
      </c>
      <c r="AT23" s="67">
        <v>0</v>
      </c>
      <c r="AU23" s="68">
        <v>0</v>
      </c>
      <c r="AV23" s="68">
        <v>0</v>
      </c>
      <c r="AW23" s="70"/>
    </row>
    <row r="24" spans="1:60" s="35" customFormat="1" x14ac:dyDescent="0.3">
      <c r="A24" s="67" t="s">
        <v>84</v>
      </c>
      <c r="B24" s="67"/>
      <c r="C24" s="68"/>
      <c r="D24" s="68"/>
      <c r="E24" s="70"/>
      <c r="F24" s="67"/>
      <c r="G24" s="68"/>
      <c r="H24" s="68"/>
      <c r="I24" s="70"/>
      <c r="J24" s="67"/>
      <c r="K24" s="68"/>
      <c r="L24" s="68"/>
      <c r="M24" s="70"/>
      <c r="N24" s="67"/>
      <c r="O24" s="68"/>
      <c r="P24" s="68"/>
      <c r="Q24" s="70"/>
      <c r="R24" s="67"/>
      <c r="S24" s="68"/>
      <c r="T24" s="68"/>
      <c r="U24" s="70"/>
      <c r="V24" s="67"/>
      <c r="W24" s="68"/>
      <c r="X24" s="68"/>
      <c r="Y24" s="70"/>
      <c r="Z24" s="67"/>
      <c r="AA24" s="68"/>
      <c r="AB24" s="68"/>
      <c r="AC24" s="70"/>
      <c r="AD24" s="67"/>
      <c r="AE24" s="68"/>
      <c r="AF24" s="68"/>
      <c r="AG24" s="70"/>
      <c r="AH24" s="67"/>
      <c r="AI24" s="68">
        <v>3661</v>
      </c>
      <c r="AJ24" s="68">
        <v>-4</v>
      </c>
      <c r="AK24" s="70">
        <v>-69</v>
      </c>
      <c r="AL24" s="67">
        <v>-18</v>
      </c>
      <c r="AM24" s="68">
        <v>-13</v>
      </c>
      <c r="AN24" s="68">
        <v>-43</v>
      </c>
      <c r="AO24" s="70">
        <v>99</v>
      </c>
      <c r="AP24" s="67">
        <v>-6</v>
      </c>
      <c r="AQ24" s="68">
        <v>-228</v>
      </c>
      <c r="AR24" s="68">
        <v>3</v>
      </c>
      <c r="AS24" s="70">
        <v>3</v>
      </c>
      <c r="AT24" s="478" t="s">
        <v>601</v>
      </c>
      <c r="AU24" s="68">
        <v>50</v>
      </c>
      <c r="AV24" s="68">
        <v>2</v>
      </c>
      <c r="AW24" s="70"/>
    </row>
    <row r="25" spans="1:60" s="35" customFormat="1" x14ac:dyDescent="0.3">
      <c r="A25" s="67" t="s">
        <v>85</v>
      </c>
      <c r="B25" s="67"/>
      <c r="C25" s="68"/>
      <c r="D25" s="68"/>
      <c r="E25" s="70"/>
      <c r="F25" s="67"/>
      <c r="G25" s="68"/>
      <c r="H25" s="68"/>
      <c r="I25" s="70"/>
      <c r="J25" s="67"/>
      <c r="K25" s="68"/>
      <c r="L25" s="68"/>
      <c r="M25" s="70"/>
      <c r="N25" s="67"/>
      <c r="O25" s="68"/>
      <c r="P25" s="68"/>
      <c r="Q25" s="70"/>
      <c r="R25" s="67"/>
      <c r="S25" s="68"/>
      <c r="T25" s="68"/>
      <c r="U25" s="70"/>
      <c r="V25" s="67"/>
      <c r="W25" s="68"/>
      <c r="X25" s="68">
        <v>1910</v>
      </c>
      <c r="Y25" s="70">
        <v>-1</v>
      </c>
      <c r="Z25" s="67"/>
      <c r="AA25" s="68"/>
      <c r="AB25" s="68"/>
      <c r="AC25" s="70"/>
      <c r="AD25" s="67"/>
      <c r="AE25" s="68"/>
      <c r="AF25" s="68"/>
      <c r="AG25" s="70"/>
      <c r="AH25" s="67"/>
      <c r="AI25" s="68"/>
      <c r="AJ25" s="68"/>
      <c r="AK25" s="70"/>
      <c r="AL25" s="67"/>
      <c r="AM25" s="68"/>
      <c r="AN25" s="68"/>
      <c r="AO25" s="70"/>
      <c r="AP25" s="67"/>
      <c r="AQ25" s="68"/>
      <c r="AR25" s="68"/>
      <c r="AS25" s="70"/>
      <c r="AT25" s="67"/>
      <c r="AU25" s="68"/>
      <c r="AV25" s="68"/>
      <c r="AW25" s="70"/>
    </row>
    <row r="26" spans="1:60" x14ac:dyDescent="0.3">
      <c r="A26" s="71"/>
      <c r="B26" s="71"/>
      <c r="C26" s="72"/>
      <c r="D26" s="72"/>
      <c r="E26" s="73"/>
      <c r="F26" s="71"/>
      <c r="G26" s="72"/>
      <c r="H26" s="72"/>
      <c r="I26" s="73"/>
      <c r="J26" s="71"/>
      <c r="K26" s="72"/>
      <c r="L26" s="72"/>
      <c r="M26" s="73"/>
      <c r="N26" s="71"/>
      <c r="O26" s="72"/>
      <c r="P26" s="72"/>
      <c r="Q26" s="73"/>
      <c r="R26" s="71"/>
      <c r="S26" s="72"/>
      <c r="T26" s="72"/>
      <c r="U26" s="73"/>
      <c r="V26" s="71"/>
      <c r="W26" s="72"/>
      <c r="X26" s="72"/>
      <c r="Y26" s="73"/>
      <c r="Z26" s="71"/>
      <c r="AA26" s="72"/>
      <c r="AB26" s="72"/>
      <c r="AC26" s="73"/>
      <c r="AD26" s="71"/>
      <c r="AE26" s="72"/>
      <c r="AF26" s="72"/>
      <c r="AG26" s="73"/>
      <c r="AH26" s="71"/>
      <c r="AI26" s="72"/>
      <c r="AJ26" s="72"/>
      <c r="AK26" s="73"/>
      <c r="AL26" s="71"/>
      <c r="AM26" s="72"/>
      <c r="AN26" s="72"/>
      <c r="AO26" s="73"/>
      <c r="AP26" s="71"/>
      <c r="AQ26" s="72"/>
      <c r="AR26" s="72"/>
      <c r="AS26" s="73"/>
      <c r="AT26" s="71"/>
      <c r="AU26" s="72"/>
      <c r="AV26" s="72"/>
      <c r="AW26" s="73"/>
    </row>
    <row r="27" spans="1:60" x14ac:dyDescent="0.3">
      <c r="A27" s="57" t="s">
        <v>86</v>
      </c>
      <c r="B27" s="57"/>
      <c r="C27" s="58"/>
      <c r="D27" s="58"/>
      <c r="E27" s="74"/>
      <c r="F27" s="57">
        <v>2457</v>
      </c>
      <c r="G27" s="58">
        <v>2956</v>
      </c>
      <c r="H27" s="58">
        <v>3072</v>
      </c>
      <c r="I27" s="181">
        <v>2965</v>
      </c>
      <c r="J27" s="57">
        <v>2839</v>
      </c>
      <c r="K27" s="58">
        <v>3168</v>
      </c>
      <c r="L27" s="58">
        <v>3132</v>
      </c>
      <c r="M27" s="181">
        <v>3446</v>
      </c>
      <c r="N27" s="57">
        <v>2921</v>
      </c>
      <c r="O27" s="58">
        <v>3007</v>
      </c>
      <c r="P27" s="58">
        <v>3516</v>
      </c>
      <c r="Q27" s="181">
        <v>3858</v>
      </c>
      <c r="R27" s="57">
        <v>3352</v>
      </c>
      <c r="S27" s="58">
        <v>3852</v>
      </c>
      <c r="T27" s="58">
        <v>4010</v>
      </c>
      <c r="U27" s="181">
        <v>4188</v>
      </c>
      <c r="V27" s="57">
        <v>2884</v>
      </c>
      <c r="W27" s="58">
        <v>2237</v>
      </c>
      <c r="X27" s="58">
        <v>3734</v>
      </c>
      <c r="Y27" s="181">
        <v>3634</v>
      </c>
      <c r="Z27" s="57">
        <v>3341</v>
      </c>
      <c r="AA27" s="58">
        <v>3740</v>
      </c>
      <c r="AB27" s="58">
        <v>3539</v>
      </c>
      <c r="AC27" s="181">
        <v>4161</v>
      </c>
      <c r="AD27" s="57">
        <v>5153</v>
      </c>
      <c r="AE27" s="58">
        <v>4557</v>
      </c>
      <c r="AF27" s="58">
        <v>5139</v>
      </c>
      <c r="AG27" s="181">
        <v>5338</v>
      </c>
      <c r="AH27" s="57">
        <v>5379</v>
      </c>
      <c r="AI27" s="58">
        <v>5722</v>
      </c>
      <c r="AJ27" s="58">
        <v>6152</v>
      </c>
      <c r="AK27" s="181">
        <v>6008</v>
      </c>
      <c r="AL27" s="57">
        <v>5740</v>
      </c>
      <c r="AM27" s="58">
        <v>6434</v>
      </c>
      <c r="AN27" s="58">
        <v>6609</v>
      </c>
      <c r="AO27" s="181">
        <v>6898</v>
      </c>
      <c r="AP27" s="57">
        <v>6051</v>
      </c>
      <c r="AQ27" s="58">
        <v>6555</v>
      </c>
      <c r="AR27" s="58">
        <v>6815</v>
      </c>
      <c r="AS27" s="59">
        <v>6896</v>
      </c>
      <c r="AT27" s="57">
        <v>5859</v>
      </c>
      <c r="AU27" s="58">
        <v>7091</v>
      </c>
      <c r="AV27" s="58">
        <v>7612</v>
      </c>
      <c r="AW27" s="59"/>
    </row>
    <row r="28" spans="1:60" x14ac:dyDescent="0.3">
      <c r="A28" s="75" t="s">
        <v>87</v>
      </c>
      <c r="B28" s="75"/>
      <c r="C28" s="76"/>
      <c r="D28" s="77"/>
      <c r="E28" s="78"/>
      <c r="F28" s="75">
        <v>15.5</v>
      </c>
      <c r="G28" s="76">
        <v>16.5</v>
      </c>
      <c r="H28" s="77">
        <v>17</v>
      </c>
      <c r="I28" s="78">
        <v>15.2</v>
      </c>
      <c r="J28" s="75">
        <v>15.7</v>
      </c>
      <c r="K28" s="76">
        <v>16.3</v>
      </c>
      <c r="L28" s="77">
        <v>16.899999999999999</v>
      </c>
      <c r="M28" s="78">
        <v>17.100000000000001</v>
      </c>
      <c r="N28" s="75">
        <v>15.7</v>
      </c>
      <c r="O28" s="76">
        <v>16.100000000000001</v>
      </c>
      <c r="P28" s="77">
        <v>16.600000000000001</v>
      </c>
      <c r="Q28" s="78">
        <v>16.7</v>
      </c>
      <c r="R28" s="75">
        <v>15.6</v>
      </c>
      <c r="S28" s="76">
        <v>16.399999999999999</v>
      </c>
      <c r="T28" s="77">
        <v>16.7</v>
      </c>
      <c r="U28" s="78">
        <v>16.8</v>
      </c>
      <c r="V28" s="75">
        <v>13</v>
      </c>
      <c r="W28" s="76">
        <v>11.2</v>
      </c>
      <c r="X28" s="77">
        <v>16.8</v>
      </c>
      <c r="Y28" s="78">
        <v>15.6</v>
      </c>
      <c r="Z28" s="75">
        <v>15.3</v>
      </c>
      <c r="AA28" s="76">
        <v>15.8</v>
      </c>
      <c r="AB28" s="77">
        <v>14.8</v>
      </c>
      <c r="AC28" s="78">
        <v>16.2</v>
      </c>
      <c r="AD28" s="75">
        <v>15.6</v>
      </c>
      <c r="AE28" s="76">
        <v>15.5</v>
      </c>
      <c r="AF28" s="77">
        <v>16.2</v>
      </c>
      <c r="AG28" s="78">
        <v>16.2</v>
      </c>
      <c r="AH28" s="75">
        <v>16.600000000000001</v>
      </c>
      <c r="AI28" s="76">
        <v>16.600000000000001</v>
      </c>
      <c r="AJ28" s="77">
        <v>16.7</v>
      </c>
      <c r="AK28" s="78">
        <v>16.2</v>
      </c>
      <c r="AL28" s="75">
        <v>16.3</v>
      </c>
      <c r="AM28" s="76">
        <v>16.899999999999999</v>
      </c>
      <c r="AN28" s="77">
        <v>17.7</v>
      </c>
      <c r="AO28" s="78">
        <v>17.399999999999999</v>
      </c>
      <c r="AP28" s="75">
        <v>15.9</v>
      </c>
      <c r="AQ28" s="76">
        <v>17.2</v>
      </c>
      <c r="AR28" s="77">
        <v>17.899999999999999</v>
      </c>
      <c r="AS28" s="78">
        <v>17.899999999999999</v>
      </c>
      <c r="AT28" s="75">
        <v>16.399999999999999</v>
      </c>
      <c r="AU28" s="76">
        <v>18.100000000000001</v>
      </c>
      <c r="AV28" s="482">
        <v>18.7</v>
      </c>
      <c r="AW28" s="78"/>
    </row>
    <row r="29" spans="1:60" x14ac:dyDescent="0.3">
      <c r="A29" s="79"/>
      <c r="B29" s="79"/>
      <c r="C29" s="80"/>
      <c r="E29" s="81"/>
      <c r="F29" s="79"/>
      <c r="G29" s="80"/>
      <c r="I29" s="81"/>
      <c r="J29" s="79"/>
      <c r="K29" s="80"/>
      <c r="M29" s="81"/>
      <c r="N29" s="79"/>
      <c r="O29" s="80"/>
      <c r="Q29" s="81"/>
      <c r="R29" s="79"/>
      <c r="S29" s="80"/>
      <c r="U29" s="81"/>
      <c r="V29" s="79"/>
      <c r="W29" s="80"/>
      <c r="Y29" s="81"/>
      <c r="Z29" s="79"/>
      <c r="AA29" s="80"/>
      <c r="AC29" s="81"/>
      <c r="AD29" s="79"/>
      <c r="AE29" s="80"/>
      <c r="AG29" s="81"/>
      <c r="AH29" s="79"/>
      <c r="AI29" s="80"/>
      <c r="AK29" s="81"/>
      <c r="AL29" s="79"/>
      <c r="AM29" s="80"/>
      <c r="AO29" s="81"/>
      <c r="AP29" s="79"/>
      <c r="AQ29" s="80"/>
      <c r="AS29" s="81"/>
      <c r="AT29" s="79"/>
      <c r="AU29" s="80"/>
      <c r="AW29" s="81"/>
    </row>
    <row r="30" spans="1:60" x14ac:dyDescent="0.3">
      <c r="A30" s="41" t="s">
        <v>566</v>
      </c>
      <c r="B30" s="42"/>
      <c r="C30" s="43"/>
      <c r="D30" s="43"/>
      <c r="E30" s="44"/>
      <c r="F30" s="42"/>
      <c r="G30" s="43"/>
      <c r="H30" s="43"/>
      <c r="I30" s="44"/>
      <c r="J30" s="42"/>
      <c r="K30" s="43"/>
      <c r="L30" s="43"/>
      <c r="M30" s="44"/>
      <c r="N30" s="42"/>
      <c r="O30" s="43"/>
      <c r="P30" s="43"/>
      <c r="Q30" s="44"/>
      <c r="R30" s="42"/>
      <c r="S30" s="43"/>
      <c r="T30" s="43"/>
      <c r="U30" s="44"/>
      <c r="V30" s="42"/>
      <c r="W30" s="43"/>
      <c r="X30" s="43"/>
      <c r="Y30" s="44"/>
      <c r="Z30" s="42"/>
      <c r="AA30" s="43"/>
      <c r="AB30" s="43"/>
      <c r="AC30" s="44"/>
      <c r="AD30" s="42"/>
      <c r="AE30" s="43"/>
      <c r="AF30" s="43"/>
      <c r="AG30" s="44"/>
      <c r="AH30" s="42"/>
      <c r="AI30" s="43"/>
      <c r="AJ30" s="43"/>
      <c r="AK30" s="44"/>
      <c r="AL30" s="42"/>
      <c r="AM30" s="43"/>
      <c r="AN30" s="43"/>
      <c r="AO30" s="44"/>
      <c r="AP30" s="42"/>
      <c r="AQ30" s="43"/>
      <c r="AR30" s="43"/>
      <c r="AS30" s="44"/>
      <c r="AT30" s="42"/>
      <c r="AU30" s="43"/>
      <c r="AV30" s="43"/>
      <c r="AW30" s="44"/>
    </row>
    <row r="31" spans="1:60" x14ac:dyDescent="0.3">
      <c r="A31" s="46" t="s">
        <v>74</v>
      </c>
      <c r="B31" s="46">
        <v>626</v>
      </c>
      <c r="C31" s="47">
        <v>614</v>
      </c>
      <c r="D31" s="47">
        <v>676</v>
      </c>
      <c r="E31" s="48">
        <v>705</v>
      </c>
      <c r="F31" s="46">
        <v>634</v>
      </c>
      <c r="G31" s="47">
        <v>649</v>
      </c>
      <c r="H31" s="47">
        <v>673</v>
      </c>
      <c r="I31" s="48">
        <v>766</v>
      </c>
      <c r="J31" s="46">
        <v>718</v>
      </c>
      <c r="K31" s="47">
        <v>713</v>
      </c>
      <c r="L31" s="47">
        <v>717</v>
      </c>
      <c r="M31" s="48">
        <v>842</v>
      </c>
      <c r="N31" s="46">
        <v>764</v>
      </c>
      <c r="O31" s="47">
        <v>807</v>
      </c>
      <c r="P31" s="47">
        <v>774</v>
      </c>
      <c r="Q31" s="48">
        <v>911</v>
      </c>
      <c r="R31" s="46">
        <v>841</v>
      </c>
      <c r="S31" s="47">
        <v>849</v>
      </c>
      <c r="T31" s="47">
        <v>822</v>
      </c>
      <c r="U31" s="48">
        <v>884</v>
      </c>
      <c r="V31" s="46">
        <v>607</v>
      </c>
      <c r="W31" s="47">
        <v>220</v>
      </c>
      <c r="X31" s="47">
        <v>765</v>
      </c>
      <c r="Y31" s="48">
        <v>670</v>
      </c>
      <c r="Z31" s="46">
        <v>755</v>
      </c>
      <c r="AA31" s="47">
        <v>782</v>
      </c>
      <c r="AB31" s="47">
        <v>572</v>
      </c>
      <c r="AC31" s="48">
        <v>806</v>
      </c>
      <c r="AD31" s="46">
        <v>775.77289572788686</v>
      </c>
      <c r="AE31" s="47">
        <v>801.31317708547385</v>
      </c>
      <c r="AF31" s="47">
        <v>825.03964549455884</v>
      </c>
      <c r="AG31" s="48">
        <v>933.25178815912989</v>
      </c>
      <c r="AH31" s="46">
        <v>857.88846674847309</v>
      </c>
      <c r="AI31" s="47">
        <v>777</v>
      </c>
      <c r="AJ31" s="47">
        <v>838.36866797524601</v>
      </c>
      <c r="AK31" s="48">
        <v>915.43348533806</v>
      </c>
      <c r="AL31" s="46">
        <v>849.88131969936785</v>
      </c>
      <c r="AM31" s="47">
        <v>871.59828772809988</v>
      </c>
      <c r="AN31" s="47">
        <v>869.32641636204005</v>
      </c>
      <c r="AO31" s="48">
        <v>962</v>
      </c>
      <c r="AP31" s="46">
        <v>893.65199216896997</v>
      </c>
      <c r="AQ31" s="47">
        <v>886.41700000000003</v>
      </c>
      <c r="AR31" s="47">
        <v>951</v>
      </c>
      <c r="AS31" s="48">
        <v>1017</v>
      </c>
      <c r="AT31" s="46">
        <v>967</v>
      </c>
      <c r="AU31" s="47">
        <v>1102</v>
      </c>
      <c r="AV31" s="47">
        <v>1062</v>
      </c>
      <c r="AW31" s="48"/>
      <c r="AY31" s="49"/>
      <c r="AZ31" s="49"/>
    </row>
    <row r="32" spans="1:60" x14ac:dyDescent="0.3">
      <c r="A32" s="50" t="s">
        <v>278</v>
      </c>
      <c r="B32" s="50">
        <v>772</v>
      </c>
      <c r="C32" s="51">
        <v>870</v>
      </c>
      <c r="D32" s="51">
        <v>884</v>
      </c>
      <c r="E32" s="52">
        <v>838</v>
      </c>
      <c r="F32" s="50">
        <v>824</v>
      </c>
      <c r="G32" s="51">
        <v>949</v>
      </c>
      <c r="H32" s="51">
        <v>959</v>
      </c>
      <c r="I32" s="52">
        <v>908</v>
      </c>
      <c r="J32" s="50">
        <v>961</v>
      </c>
      <c r="K32" s="51">
        <v>1041</v>
      </c>
      <c r="L32" s="51">
        <v>966</v>
      </c>
      <c r="M32" s="52">
        <v>847</v>
      </c>
      <c r="N32" s="50">
        <v>845</v>
      </c>
      <c r="O32" s="51">
        <v>1022</v>
      </c>
      <c r="P32" s="51">
        <v>1046</v>
      </c>
      <c r="Q32" s="52">
        <v>1027</v>
      </c>
      <c r="R32" s="50">
        <v>1040</v>
      </c>
      <c r="S32" s="51">
        <v>1203</v>
      </c>
      <c r="T32" s="51">
        <v>1249</v>
      </c>
      <c r="U32" s="52">
        <v>1182</v>
      </c>
      <c r="V32" s="50">
        <v>1048</v>
      </c>
      <c r="W32" s="51">
        <v>769</v>
      </c>
      <c r="X32" s="51">
        <v>966</v>
      </c>
      <c r="Y32" s="52">
        <v>915</v>
      </c>
      <c r="Z32" s="50">
        <v>955</v>
      </c>
      <c r="AA32" s="51">
        <v>1017</v>
      </c>
      <c r="AB32" s="51">
        <v>1112</v>
      </c>
      <c r="AC32" s="52">
        <v>1116</v>
      </c>
      <c r="AD32" s="50">
        <v>1264.5175314637677</v>
      </c>
      <c r="AE32" s="51">
        <v>1451.1997148325006</v>
      </c>
      <c r="AF32" s="51">
        <v>1600.1324580215191</v>
      </c>
      <c r="AG32" s="52">
        <v>1583.1986748257932</v>
      </c>
      <c r="AH32" s="50">
        <v>1706.7015616244898</v>
      </c>
      <c r="AI32" s="51">
        <v>1755</v>
      </c>
      <c r="AJ32" s="51">
        <v>1870.366244323284</v>
      </c>
      <c r="AK32" s="52">
        <v>1853.5463727483971</v>
      </c>
      <c r="AL32" s="50">
        <v>1910.0598574522287</v>
      </c>
      <c r="AM32" s="51">
        <v>2198.3933810662197</v>
      </c>
      <c r="AN32" s="51">
        <v>2148.6510624464199</v>
      </c>
      <c r="AO32" s="52">
        <v>1950</v>
      </c>
      <c r="AP32" s="50">
        <v>1915.2904792030799</v>
      </c>
      <c r="AQ32" s="51">
        <v>2080.473</v>
      </c>
      <c r="AR32" s="51">
        <v>2003</v>
      </c>
      <c r="AS32" s="52">
        <v>1845</v>
      </c>
      <c r="AT32" s="50">
        <v>1854</v>
      </c>
      <c r="AU32" s="51">
        <v>2150</v>
      </c>
      <c r="AV32" s="51">
        <v>2314</v>
      </c>
      <c r="AW32" s="52"/>
      <c r="AY32" s="49"/>
      <c r="AZ32" s="49"/>
    </row>
    <row r="33" spans="1:63" x14ac:dyDescent="0.3">
      <c r="A33" s="50" t="s">
        <v>76</v>
      </c>
      <c r="B33" s="50">
        <v>189</v>
      </c>
      <c r="C33" s="51">
        <v>403</v>
      </c>
      <c r="D33" s="51">
        <v>464</v>
      </c>
      <c r="E33" s="52">
        <v>381</v>
      </c>
      <c r="F33" s="50">
        <v>174</v>
      </c>
      <c r="G33" s="51">
        <v>355</v>
      </c>
      <c r="H33" s="51">
        <v>306</v>
      </c>
      <c r="I33" s="52">
        <v>-47</v>
      </c>
      <c r="J33" s="50">
        <v>151</v>
      </c>
      <c r="K33" s="51">
        <v>274</v>
      </c>
      <c r="L33" s="51">
        <v>277</v>
      </c>
      <c r="M33" s="52">
        <v>232</v>
      </c>
      <c r="N33" s="50">
        <v>154</v>
      </c>
      <c r="O33" s="51">
        <v>232</v>
      </c>
      <c r="P33" s="51">
        <v>242</v>
      </c>
      <c r="Q33" s="52">
        <v>264</v>
      </c>
      <c r="R33" s="50">
        <v>115</v>
      </c>
      <c r="S33" s="51">
        <v>270</v>
      </c>
      <c r="T33" s="51">
        <v>274</v>
      </c>
      <c r="U33" s="52">
        <v>220</v>
      </c>
      <c r="V33" s="50">
        <v>-152</v>
      </c>
      <c r="W33" s="51">
        <v>167</v>
      </c>
      <c r="X33" s="51">
        <v>183</v>
      </c>
      <c r="Y33" s="52">
        <v>199</v>
      </c>
      <c r="Z33" s="50">
        <v>78</v>
      </c>
      <c r="AA33" s="51">
        <v>202</v>
      </c>
      <c r="AB33" s="51">
        <v>132</v>
      </c>
      <c r="AC33" s="52">
        <v>88</v>
      </c>
      <c r="AD33" s="50">
        <v>67</v>
      </c>
      <c r="AE33" s="51">
        <v>44.700089702251589</v>
      </c>
      <c r="AF33" s="51">
        <v>131.98340260980379</v>
      </c>
      <c r="AG33" s="52">
        <v>-124.72154609784545</v>
      </c>
      <c r="AH33" s="50">
        <v>110.69332181260603</v>
      </c>
      <c r="AI33" s="51">
        <v>215</v>
      </c>
      <c r="AJ33" s="51">
        <v>229.1477918896361</v>
      </c>
      <c r="AK33" s="52">
        <v>107.02812336703026</v>
      </c>
      <c r="AL33" s="50">
        <v>105.27409626760981</v>
      </c>
      <c r="AM33" s="51">
        <v>202.68283290353497</v>
      </c>
      <c r="AN33" s="51">
        <v>192.51339994185798</v>
      </c>
      <c r="AO33" s="52">
        <v>119</v>
      </c>
      <c r="AP33" s="50">
        <v>80.070140821686294</v>
      </c>
      <c r="AQ33" s="51">
        <v>210.69399999999999</v>
      </c>
      <c r="AR33" s="51">
        <v>217</v>
      </c>
      <c r="AS33" s="52">
        <v>145</v>
      </c>
      <c r="AT33" s="50">
        <v>88</v>
      </c>
      <c r="AU33" s="51">
        <v>191</v>
      </c>
      <c r="AV33" s="51">
        <v>217</v>
      </c>
      <c r="AW33" s="52"/>
      <c r="AY33" s="49"/>
      <c r="AZ33" s="49"/>
    </row>
    <row r="34" spans="1:63" x14ac:dyDescent="0.3">
      <c r="A34" s="50" t="s">
        <v>143</v>
      </c>
      <c r="B34" s="50">
        <v>360</v>
      </c>
      <c r="C34" s="51">
        <v>417</v>
      </c>
      <c r="D34" s="51">
        <v>410</v>
      </c>
      <c r="E34" s="52">
        <v>460</v>
      </c>
      <c r="F34" s="50">
        <v>363</v>
      </c>
      <c r="G34" s="51">
        <v>447</v>
      </c>
      <c r="H34" s="51">
        <v>442</v>
      </c>
      <c r="I34" s="52">
        <v>500</v>
      </c>
      <c r="J34" s="50">
        <v>422</v>
      </c>
      <c r="K34" s="51">
        <v>486</v>
      </c>
      <c r="L34" s="51">
        <v>431</v>
      </c>
      <c r="M34" s="52">
        <v>608</v>
      </c>
      <c r="N34" s="50">
        <v>466</v>
      </c>
      <c r="O34" s="51">
        <v>564</v>
      </c>
      <c r="P34" s="51">
        <v>641</v>
      </c>
      <c r="Q34" s="52">
        <v>716</v>
      </c>
      <c r="R34" s="50">
        <v>598</v>
      </c>
      <c r="S34" s="51">
        <v>682</v>
      </c>
      <c r="T34" s="51">
        <v>810</v>
      </c>
      <c r="U34" s="52">
        <v>800</v>
      </c>
      <c r="V34" s="50">
        <v>563</v>
      </c>
      <c r="W34" s="51">
        <v>328</v>
      </c>
      <c r="X34" s="51">
        <v>550</v>
      </c>
      <c r="Y34" s="52">
        <v>582</v>
      </c>
      <c r="Z34" s="50">
        <v>472</v>
      </c>
      <c r="AA34" s="51">
        <v>573</v>
      </c>
      <c r="AB34" s="51">
        <v>585</v>
      </c>
      <c r="AC34" s="52">
        <v>623</v>
      </c>
      <c r="AD34" s="50">
        <v>516.16048657617944</v>
      </c>
      <c r="AE34" s="51">
        <v>676.51915417898101</v>
      </c>
      <c r="AF34" s="51">
        <v>890.015816083348</v>
      </c>
      <c r="AG34" s="52">
        <v>981.95160623507331</v>
      </c>
      <c r="AH34" s="50">
        <v>939.27204509116802</v>
      </c>
      <c r="AI34" s="51">
        <v>1082</v>
      </c>
      <c r="AJ34" s="51">
        <v>1064.8128914209988</v>
      </c>
      <c r="AK34" s="52">
        <v>910.13267737738443</v>
      </c>
      <c r="AL34" s="50">
        <v>839.20805459372662</v>
      </c>
      <c r="AM34" s="51">
        <v>936.51058052561405</v>
      </c>
      <c r="AN34" s="51">
        <v>1194.6249151355539</v>
      </c>
      <c r="AO34" s="52">
        <v>1253</v>
      </c>
      <c r="AP34" s="50">
        <v>855</v>
      </c>
      <c r="AQ34" s="51">
        <v>1169.4079999999999</v>
      </c>
      <c r="AR34" s="51">
        <v>1330</v>
      </c>
      <c r="AS34" s="52">
        <v>1281</v>
      </c>
      <c r="AT34" s="50">
        <v>918</v>
      </c>
      <c r="AU34" s="51">
        <v>1299</v>
      </c>
      <c r="AV34" s="51">
        <v>1421</v>
      </c>
      <c r="AW34" s="52"/>
      <c r="AY34" s="49"/>
      <c r="AZ34" s="49"/>
    </row>
    <row r="35" spans="1:63" x14ac:dyDescent="0.3">
      <c r="A35" s="50" t="s">
        <v>144</v>
      </c>
      <c r="B35" s="50">
        <v>486</v>
      </c>
      <c r="C35" s="51">
        <v>556</v>
      </c>
      <c r="D35" s="51">
        <v>623</v>
      </c>
      <c r="E35" s="52">
        <v>770</v>
      </c>
      <c r="F35" s="50">
        <v>529</v>
      </c>
      <c r="G35" s="51">
        <v>628</v>
      </c>
      <c r="H35" s="51">
        <v>709</v>
      </c>
      <c r="I35" s="52">
        <v>888</v>
      </c>
      <c r="J35" s="50">
        <v>638</v>
      </c>
      <c r="K35" s="51">
        <v>720</v>
      </c>
      <c r="L35" s="51">
        <v>762</v>
      </c>
      <c r="M35" s="52">
        <v>966</v>
      </c>
      <c r="N35" s="50">
        <v>710</v>
      </c>
      <c r="O35" s="51">
        <v>819</v>
      </c>
      <c r="P35" s="51">
        <v>831</v>
      </c>
      <c r="Q35" s="52">
        <v>998</v>
      </c>
      <c r="R35" s="50">
        <v>779</v>
      </c>
      <c r="S35" s="51">
        <v>875</v>
      </c>
      <c r="T35" s="51">
        <v>873</v>
      </c>
      <c r="U35" s="52">
        <v>1125</v>
      </c>
      <c r="V35" s="50">
        <v>821</v>
      </c>
      <c r="W35" s="51">
        <v>745</v>
      </c>
      <c r="X35" s="51">
        <v>1266</v>
      </c>
      <c r="Y35" s="52">
        <v>1251</v>
      </c>
      <c r="Z35" s="50">
        <v>1096</v>
      </c>
      <c r="AA35" s="51">
        <v>1196</v>
      </c>
      <c r="AB35" s="51">
        <v>1191</v>
      </c>
      <c r="AC35" s="52">
        <v>1505</v>
      </c>
      <c r="AD35" s="50">
        <v>1555</v>
      </c>
      <c r="AE35" s="51">
        <v>1650.9449796152787</v>
      </c>
      <c r="AF35" s="51">
        <v>1735.2589670440905</v>
      </c>
      <c r="AG35" s="52">
        <v>1905.756684631551</v>
      </c>
      <c r="AH35" s="50">
        <v>1786.0283822640799</v>
      </c>
      <c r="AI35" s="51">
        <v>1899</v>
      </c>
      <c r="AJ35" s="51">
        <v>1995.1049049686667</v>
      </c>
      <c r="AK35" s="52">
        <v>2126.0013170913689</v>
      </c>
      <c r="AL35" s="50">
        <v>1944.0627672002663</v>
      </c>
      <c r="AM35" s="51">
        <v>2076.6969669122095</v>
      </c>
      <c r="AN35" s="51">
        <v>2047.27817426563</v>
      </c>
      <c r="AO35" s="52">
        <v>2424</v>
      </c>
      <c r="AP35" s="50">
        <v>2109</v>
      </c>
      <c r="AQ35" s="51">
        <v>2043.203</v>
      </c>
      <c r="AR35" s="51">
        <v>2187</v>
      </c>
      <c r="AS35" s="52">
        <v>2359</v>
      </c>
      <c r="AT35" s="50">
        <v>1874</v>
      </c>
      <c r="AU35" s="51">
        <v>2175</v>
      </c>
      <c r="AV35" s="51">
        <v>2302</v>
      </c>
      <c r="AW35" s="52"/>
      <c r="AY35" s="49"/>
      <c r="AZ35" s="49"/>
    </row>
    <row r="36" spans="1:63" s="56" customFormat="1" x14ac:dyDescent="0.3">
      <c r="A36" s="53" t="s">
        <v>77</v>
      </c>
      <c r="B36" s="53">
        <v>-104</v>
      </c>
      <c r="C36" s="82">
        <v>-118</v>
      </c>
      <c r="D36" s="54">
        <v>-87</v>
      </c>
      <c r="E36" s="55">
        <v>-116</v>
      </c>
      <c r="F36" s="53">
        <v>-113</v>
      </c>
      <c r="G36" s="82">
        <v>-118</v>
      </c>
      <c r="H36" s="54">
        <v>-69</v>
      </c>
      <c r="I36" s="55">
        <v>-1699</v>
      </c>
      <c r="J36" s="53">
        <v>-103</v>
      </c>
      <c r="K36" s="82">
        <v>-120</v>
      </c>
      <c r="L36" s="54">
        <v>-73</v>
      </c>
      <c r="M36" s="55">
        <v>-136</v>
      </c>
      <c r="N36" s="53">
        <v>-110</v>
      </c>
      <c r="O36" s="82">
        <v>-133</v>
      </c>
      <c r="P36" s="54">
        <v>-110</v>
      </c>
      <c r="Q36" s="55">
        <v>-170</v>
      </c>
      <c r="R36" s="53">
        <v>-127</v>
      </c>
      <c r="S36" s="82">
        <v>-146</v>
      </c>
      <c r="T36" s="54">
        <v>-134</v>
      </c>
      <c r="U36" s="55">
        <v>-164</v>
      </c>
      <c r="V36" s="53">
        <v>-136</v>
      </c>
      <c r="W36" s="82">
        <v>-132</v>
      </c>
      <c r="X36" s="54">
        <v>-137</v>
      </c>
      <c r="Y36" s="55">
        <v>-142</v>
      </c>
      <c r="Z36" s="53">
        <v>-169</v>
      </c>
      <c r="AA36" s="82">
        <v>-181</v>
      </c>
      <c r="AB36" s="54">
        <v>-201</v>
      </c>
      <c r="AC36" s="55">
        <v>-125</v>
      </c>
      <c r="AD36" s="53">
        <v>-176.52813264667566</v>
      </c>
      <c r="AE36" s="82">
        <v>-219.04039019716492</v>
      </c>
      <c r="AF36" s="54">
        <v>-209.68564259071536</v>
      </c>
      <c r="AG36" s="55">
        <v>-127.19334668589181</v>
      </c>
      <c r="AH36" s="53">
        <v>-214.63264547805588</v>
      </c>
      <c r="AI36" s="82">
        <v>-228</v>
      </c>
      <c r="AJ36" s="54">
        <v>-221</v>
      </c>
      <c r="AK36" s="55">
        <v>-189.88935035337818</v>
      </c>
      <c r="AL36" s="53">
        <v>-221.48403950178454</v>
      </c>
      <c r="AM36" s="82">
        <v>-200.93604242862199</v>
      </c>
      <c r="AN36" s="54">
        <v>-197.65804316887204</v>
      </c>
      <c r="AO36" s="55">
        <v>-179</v>
      </c>
      <c r="AP36" s="53">
        <v>-208</v>
      </c>
      <c r="AQ36" s="82">
        <v>-235.46600000000001</v>
      </c>
      <c r="AR36" s="54">
        <v>-272</v>
      </c>
      <c r="AS36" s="55">
        <v>-199</v>
      </c>
      <c r="AT36" s="53">
        <v>-239</v>
      </c>
      <c r="AU36" s="82">
        <v>-236</v>
      </c>
      <c r="AV36" s="54">
        <v>-215</v>
      </c>
      <c r="AW36" s="55"/>
      <c r="AY36" s="49"/>
    </row>
    <row r="37" spans="1:63" x14ac:dyDescent="0.3">
      <c r="A37" s="57" t="s">
        <v>89</v>
      </c>
      <c r="B37" s="57">
        <v>2329</v>
      </c>
      <c r="C37" s="58">
        <v>2742</v>
      </c>
      <c r="D37" s="58">
        <v>2970</v>
      </c>
      <c r="E37" s="59">
        <v>3038</v>
      </c>
      <c r="F37" s="57">
        <v>2411</v>
      </c>
      <c r="G37" s="58">
        <v>2910</v>
      </c>
      <c r="H37" s="58">
        <v>3020</v>
      </c>
      <c r="I37" s="59">
        <v>1316</v>
      </c>
      <c r="J37" s="57">
        <v>2787</v>
      </c>
      <c r="K37" s="58">
        <v>3114</v>
      </c>
      <c r="L37" s="58">
        <v>3080</v>
      </c>
      <c r="M37" s="59">
        <v>3359</v>
      </c>
      <c r="N37" s="57">
        <v>2829</v>
      </c>
      <c r="O37" s="58">
        <v>3311</v>
      </c>
      <c r="P37" s="58">
        <v>3424</v>
      </c>
      <c r="Q37" s="59">
        <v>3746</v>
      </c>
      <c r="R37" s="57">
        <v>3246</v>
      </c>
      <c r="S37" s="58">
        <v>3733</v>
      </c>
      <c r="T37" s="58">
        <v>3894</v>
      </c>
      <c r="U37" s="59">
        <v>4047</v>
      </c>
      <c r="V37" s="57">
        <v>2751</v>
      </c>
      <c r="W37" s="58">
        <v>2097</v>
      </c>
      <c r="X37" s="58">
        <v>3593</v>
      </c>
      <c r="Y37" s="59">
        <v>3475</v>
      </c>
      <c r="Z37" s="57">
        <v>3187</v>
      </c>
      <c r="AA37" s="58">
        <v>3589</v>
      </c>
      <c r="AB37" s="58">
        <v>3392</v>
      </c>
      <c r="AC37" s="59">
        <v>4013</v>
      </c>
      <c r="AD37" s="57">
        <v>4001</v>
      </c>
      <c r="AE37" s="58">
        <v>4405.6367252173204</v>
      </c>
      <c r="AF37" s="58">
        <v>4972.7446466626052</v>
      </c>
      <c r="AG37" s="59">
        <v>5152.24386106781</v>
      </c>
      <c r="AH37" s="57">
        <v>5185.9511320627398</v>
      </c>
      <c r="AI37" s="58">
        <v>5500</v>
      </c>
      <c r="AJ37" s="58">
        <v>5777</v>
      </c>
      <c r="AK37" s="59">
        <v>5722.2526255688626</v>
      </c>
      <c r="AL37" s="57">
        <v>5427.0020557114149</v>
      </c>
      <c r="AM37" s="58">
        <v>6084.9460067070722</v>
      </c>
      <c r="AN37" s="58">
        <v>6254.7359249819983</v>
      </c>
      <c r="AO37" s="59">
        <v>6529</v>
      </c>
      <c r="AP37" s="57">
        <v>5645.2935832541798</v>
      </c>
      <c r="AQ37" s="58">
        <v>6155</v>
      </c>
      <c r="AR37" s="58">
        <v>6416.3124338813614</v>
      </c>
      <c r="AS37" s="59">
        <v>6448</v>
      </c>
      <c r="AT37" s="57">
        <v>5461</v>
      </c>
      <c r="AU37" s="58">
        <v>6680</v>
      </c>
      <c r="AV37" s="58">
        <v>7102</v>
      </c>
      <c r="AW37" s="59"/>
    </row>
    <row r="38" spans="1:63" x14ac:dyDescent="0.3">
      <c r="A38" s="83"/>
      <c r="B38" s="83"/>
      <c r="C38" s="84"/>
      <c r="D38" s="85"/>
      <c r="E38" s="86"/>
      <c r="F38" s="83"/>
      <c r="G38" s="84"/>
      <c r="H38" s="85"/>
      <c r="I38" s="86"/>
      <c r="J38" s="83"/>
      <c r="K38" s="84"/>
      <c r="L38" s="85"/>
      <c r="M38" s="86"/>
      <c r="N38" s="83"/>
      <c r="O38" s="84"/>
      <c r="P38" s="85"/>
      <c r="Q38" s="86"/>
      <c r="R38" s="83"/>
      <c r="S38" s="84"/>
      <c r="T38" s="85"/>
      <c r="U38" s="86"/>
      <c r="V38" s="83"/>
      <c r="W38" s="84"/>
      <c r="X38" s="85"/>
      <c r="Y38" s="86"/>
      <c r="Z38" s="83"/>
      <c r="AA38" s="84"/>
      <c r="AB38" s="85"/>
      <c r="AC38" s="86"/>
      <c r="AD38" s="83"/>
      <c r="AE38" s="84"/>
      <c r="AF38" s="85"/>
      <c r="AG38" s="86"/>
      <c r="AH38" s="83"/>
      <c r="AI38" s="84"/>
      <c r="AJ38" s="85"/>
      <c r="AK38" s="86"/>
      <c r="AL38" s="83"/>
      <c r="AM38" s="84"/>
      <c r="AN38" s="85"/>
      <c r="AO38" s="86"/>
      <c r="AP38" s="83"/>
      <c r="AQ38" s="84"/>
      <c r="AR38" s="85"/>
      <c r="AS38" s="86"/>
      <c r="AT38" s="83"/>
      <c r="AU38" s="84"/>
      <c r="AV38" s="85"/>
      <c r="AW38" s="86"/>
    </row>
    <row r="39" spans="1:63" x14ac:dyDescent="0.3">
      <c r="A39" s="87" t="s">
        <v>567</v>
      </c>
      <c r="B39" s="88"/>
      <c r="C39" s="15"/>
      <c r="D39" s="15"/>
      <c r="E39" s="74"/>
      <c r="F39" s="88"/>
      <c r="G39" s="15"/>
      <c r="H39" s="15"/>
      <c r="I39" s="74"/>
      <c r="J39" s="88"/>
      <c r="K39" s="15"/>
      <c r="L39" s="15"/>
      <c r="M39" s="74"/>
      <c r="N39" s="88"/>
      <c r="O39" s="15"/>
      <c r="P39" s="15"/>
      <c r="Q39" s="74"/>
      <c r="R39" s="88"/>
      <c r="S39" s="15"/>
      <c r="T39" s="15"/>
      <c r="U39" s="74"/>
      <c r="V39" s="88"/>
      <c r="W39" s="15"/>
      <c r="X39" s="15"/>
      <c r="Y39" s="74"/>
      <c r="Z39" s="88"/>
      <c r="AA39" s="15"/>
      <c r="AB39" s="15"/>
      <c r="AC39" s="74"/>
      <c r="AD39" s="88"/>
      <c r="AE39" s="15"/>
      <c r="AF39" s="15"/>
      <c r="AG39" s="74"/>
      <c r="AH39" s="88"/>
      <c r="AI39" s="15"/>
      <c r="AJ39" s="15"/>
      <c r="AK39" s="74"/>
      <c r="AL39" s="88"/>
      <c r="AM39" s="15"/>
      <c r="AN39" s="15"/>
      <c r="AO39" s="74"/>
      <c r="AP39" s="88"/>
      <c r="AQ39" s="15"/>
      <c r="AR39" s="15"/>
      <c r="AS39" s="74"/>
      <c r="AT39" s="88"/>
      <c r="AU39" s="15"/>
      <c r="AV39" s="15"/>
      <c r="AW39" s="74"/>
    </row>
    <row r="40" spans="1:63" x14ac:dyDescent="0.3">
      <c r="A40" s="46" t="s">
        <v>74</v>
      </c>
      <c r="B40" s="89">
        <v>15.9</v>
      </c>
      <c r="C40" s="90">
        <v>15.1</v>
      </c>
      <c r="D40" s="90">
        <v>16.5</v>
      </c>
      <c r="E40" s="91">
        <v>16</v>
      </c>
      <c r="F40" s="89">
        <v>15.8</v>
      </c>
      <c r="G40" s="90">
        <v>15.3</v>
      </c>
      <c r="H40" s="90">
        <v>16.7</v>
      </c>
      <c r="I40" s="91">
        <v>16.8</v>
      </c>
      <c r="J40" s="89">
        <v>16.3</v>
      </c>
      <c r="K40" s="90">
        <v>15.7</v>
      </c>
      <c r="L40" s="90">
        <v>16.8</v>
      </c>
      <c r="M40" s="91">
        <v>17.3</v>
      </c>
      <c r="N40" s="89">
        <v>16</v>
      </c>
      <c r="O40" s="90">
        <v>15.9</v>
      </c>
      <c r="P40" s="90">
        <v>15.9</v>
      </c>
      <c r="Q40" s="91">
        <v>16.600000000000001</v>
      </c>
      <c r="R40" s="89">
        <v>16.2</v>
      </c>
      <c r="S40" s="90">
        <v>16</v>
      </c>
      <c r="T40" s="90">
        <v>16.100000000000001</v>
      </c>
      <c r="U40" s="91">
        <v>16</v>
      </c>
      <c r="V40" s="89">
        <v>12</v>
      </c>
      <c r="W40" s="90">
        <v>5.7</v>
      </c>
      <c r="X40" s="90">
        <v>15.9</v>
      </c>
      <c r="Y40" s="91">
        <v>12.8</v>
      </c>
      <c r="Z40" s="89">
        <v>14.9</v>
      </c>
      <c r="AA40" s="90">
        <v>14.9</v>
      </c>
      <c r="AB40" s="90">
        <v>11.3</v>
      </c>
      <c r="AC40" s="91">
        <v>15.5</v>
      </c>
      <c r="AD40" s="89">
        <v>14.6</v>
      </c>
      <c r="AE40" s="90">
        <v>14.4</v>
      </c>
      <c r="AF40" s="90">
        <v>14.3</v>
      </c>
      <c r="AG40" s="91">
        <v>15</v>
      </c>
      <c r="AH40" s="89">
        <v>13.8</v>
      </c>
      <c r="AI40" s="90">
        <v>12.5</v>
      </c>
      <c r="AJ40" s="90">
        <v>13.8</v>
      </c>
      <c r="AK40" s="91">
        <v>14.4</v>
      </c>
      <c r="AL40" s="89">
        <v>13.7</v>
      </c>
      <c r="AM40" s="90">
        <v>13.6</v>
      </c>
      <c r="AN40" s="90">
        <v>14.5</v>
      </c>
      <c r="AO40" s="91">
        <v>14.8</v>
      </c>
      <c r="AP40" s="89">
        <v>13.8</v>
      </c>
      <c r="AQ40" s="90">
        <f>AQ31/AQ9*100</f>
        <v>13.922362426390118</v>
      </c>
      <c r="AR40" s="90">
        <v>15</v>
      </c>
      <c r="AS40" s="91">
        <v>15.3</v>
      </c>
      <c r="AT40" s="89">
        <v>14.8</v>
      </c>
      <c r="AU40" s="90">
        <v>16.5</v>
      </c>
      <c r="AV40" s="90">
        <v>15.8</v>
      </c>
      <c r="AW40" s="91"/>
    </row>
    <row r="41" spans="1:63" x14ac:dyDescent="0.3">
      <c r="A41" s="50" t="s">
        <v>278</v>
      </c>
      <c r="B41" s="92">
        <v>21.1</v>
      </c>
      <c r="C41" s="93">
        <v>22</v>
      </c>
      <c r="D41" s="93">
        <v>21.8</v>
      </c>
      <c r="E41" s="94">
        <v>21</v>
      </c>
      <c r="F41" s="92">
        <v>20.8</v>
      </c>
      <c r="G41" s="93">
        <v>22.1</v>
      </c>
      <c r="H41" s="93">
        <v>21.7</v>
      </c>
      <c r="I41" s="94">
        <v>20.8</v>
      </c>
      <c r="J41" s="92">
        <v>21</v>
      </c>
      <c r="K41" s="93">
        <v>22.1</v>
      </c>
      <c r="L41" s="93">
        <v>21.8</v>
      </c>
      <c r="M41" s="94">
        <v>19.899999999999999</v>
      </c>
      <c r="N41" s="92">
        <v>19.399999999999999</v>
      </c>
      <c r="O41" s="93">
        <v>20.100000000000001</v>
      </c>
      <c r="P41" s="93">
        <v>20.100000000000001</v>
      </c>
      <c r="Q41" s="94">
        <v>19.899999999999999</v>
      </c>
      <c r="R41" s="92">
        <v>19.600000000000001</v>
      </c>
      <c r="S41" s="93">
        <v>20.5</v>
      </c>
      <c r="T41" s="93">
        <v>20.5</v>
      </c>
      <c r="U41" s="94">
        <v>20</v>
      </c>
      <c r="V41" s="92">
        <v>19.899999999999999</v>
      </c>
      <c r="W41" s="93">
        <v>17.5</v>
      </c>
      <c r="X41" s="93">
        <v>20.2</v>
      </c>
      <c r="Y41" s="94">
        <v>20</v>
      </c>
      <c r="Z41" s="92">
        <v>20.7</v>
      </c>
      <c r="AA41" s="93">
        <v>20.399999999999999</v>
      </c>
      <c r="AB41" s="93">
        <v>20.6</v>
      </c>
      <c r="AC41" s="94">
        <v>20.2</v>
      </c>
      <c r="AD41" s="92">
        <v>20.3</v>
      </c>
      <c r="AE41" s="93">
        <v>20.6</v>
      </c>
      <c r="AF41" s="93">
        <v>20.9</v>
      </c>
      <c r="AG41" s="94">
        <v>21.3</v>
      </c>
      <c r="AH41" s="92">
        <v>21.7</v>
      </c>
      <c r="AI41" s="93">
        <v>20.5</v>
      </c>
      <c r="AJ41" s="93">
        <v>16.899999999999999</v>
      </c>
      <c r="AK41" s="94">
        <v>17.600000000000001</v>
      </c>
      <c r="AL41" s="92">
        <v>18.100000000000001</v>
      </c>
      <c r="AM41" s="93">
        <v>19</v>
      </c>
      <c r="AN41" s="93">
        <v>19.2</v>
      </c>
      <c r="AO41" s="94">
        <v>17.7</v>
      </c>
      <c r="AP41" s="92">
        <v>17.100000000000001</v>
      </c>
      <c r="AQ41" s="93">
        <f>AQ32/AQ10*100</f>
        <v>18.633627474407991</v>
      </c>
      <c r="AR41" s="93">
        <v>18.5</v>
      </c>
      <c r="AS41" s="94">
        <v>17.899999999999999</v>
      </c>
      <c r="AT41" s="92">
        <v>17.899999999999999</v>
      </c>
      <c r="AU41" s="93">
        <v>18.7</v>
      </c>
      <c r="AV41" s="93">
        <v>19.600000000000001</v>
      </c>
      <c r="AW41" s="94"/>
    </row>
    <row r="42" spans="1:63" x14ac:dyDescent="0.3">
      <c r="A42" s="50" t="s">
        <v>76</v>
      </c>
      <c r="B42" s="92">
        <v>10.199999999999999</v>
      </c>
      <c r="C42" s="93">
        <v>14.4</v>
      </c>
      <c r="D42" s="93">
        <v>15.7</v>
      </c>
      <c r="E42" s="94">
        <v>14.8</v>
      </c>
      <c r="F42" s="92">
        <v>9.9</v>
      </c>
      <c r="G42" s="93">
        <v>14.1</v>
      </c>
      <c r="H42" s="93">
        <v>12.3</v>
      </c>
      <c r="I42" s="94">
        <v>-2</v>
      </c>
      <c r="J42" s="92">
        <v>7.9</v>
      </c>
      <c r="K42" s="93">
        <v>11.2</v>
      </c>
      <c r="L42" s="93">
        <v>11.3</v>
      </c>
      <c r="M42" s="94">
        <v>9.6999999999999993</v>
      </c>
      <c r="N42" s="92">
        <v>7.9</v>
      </c>
      <c r="O42" s="93">
        <v>8.9</v>
      </c>
      <c r="P42" s="93">
        <v>9.1999999999999993</v>
      </c>
      <c r="Q42" s="94">
        <v>9.6</v>
      </c>
      <c r="R42" s="92">
        <v>5.2</v>
      </c>
      <c r="S42" s="93">
        <v>9.3000000000000007</v>
      </c>
      <c r="T42" s="93">
        <v>9.5</v>
      </c>
      <c r="U42" s="94">
        <v>8.1999999999999993</v>
      </c>
      <c r="V42" s="92">
        <v>-9.6</v>
      </c>
      <c r="W42" s="93">
        <v>7.1</v>
      </c>
      <c r="X42" s="93">
        <v>7.4</v>
      </c>
      <c r="Y42" s="94">
        <v>8.1999999999999993</v>
      </c>
      <c r="Z42" s="92">
        <v>4.4000000000000004</v>
      </c>
      <c r="AA42" s="93">
        <v>9</v>
      </c>
      <c r="AB42" s="93">
        <v>5.8</v>
      </c>
      <c r="AC42" s="94">
        <v>3.6</v>
      </c>
      <c r="AD42" s="92">
        <v>3.5</v>
      </c>
      <c r="AE42" s="93">
        <v>1.9</v>
      </c>
      <c r="AF42" s="93">
        <v>4.5</v>
      </c>
      <c r="AG42" s="94">
        <v>-4.7</v>
      </c>
      <c r="AH42" s="92">
        <v>4.5999999999999996</v>
      </c>
      <c r="AI42" s="93">
        <v>7.8</v>
      </c>
      <c r="AJ42" s="93">
        <v>8.6999999999999993</v>
      </c>
      <c r="AK42" s="94">
        <v>4.3</v>
      </c>
      <c r="AL42" s="92">
        <v>5.0999999999999996</v>
      </c>
      <c r="AM42" s="93">
        <v>8.3000000000000007</v>
      </c>
      <c r="AN42" s="93">
        <v>7.9</v>
      </c>
      <c r="AO42" s="94">
        <v>5.4</v>
      </c>
      <c r="AP42" s="92">
        <v>4.0999999999999996</v>
      </c>
      <c r="AQ42" s="93">
        <f>AQ33/AQ11*100</f>
        <v>9.5915795979639373</v>
      </c>
      <c r="AR42" s="93">
        <v>10.199999999999999</v>
      </c>
      <c r="AS42" s="94">
        <v>7.6</v>
      </c>
      <c r="AT42" s="92">
        <v>5.0999999999999996</v>
      </c>
      <c r="AU42" s="93">
        <v>9.1999999999999993</v>
      </c>
      <c r="AV42" s="93">
        <v>9.8000000000000007</v>
      </c>
      <c r="AW42" s="94"/>
    </row>
    <row r="43" spans="1:63" x14ac:dyDescent="0.3">
      <c r="A43" s="50" t="s">
        <v>143</v>
      </c>
      <c r="B43" s="92">
        <v>17.399999999999999</v>
      </c>
      <c r="C43" s="93">
        <v>18</v>
      </c>
      <c r="D43" s="93">
        <v>18.600000000000001</v>
      </c>
      <c r="E43" s="94">
        <v>18.399999999999999</v>
      </c>
      <c r="F43" s="92">
        <v>16.899999999999999</v>
      </c>
      <c r="G43" s="93">
        <v>18.5</v>
      </c>
      <c r="H43" s="93">
        <v>18.100000000000001</v>
      </c>
      <c r="I43" s="94">
        <v>18.600000000000001</v>
      </c>
      <c r="J43" s="92">
        <v>17</v>
      </c>
      <c r="K43" s="93">
        <v>18.399999999999999</v>
      </c>
      <c r="L43" s="93">
        <v>17.8</v>
      </c>
      <c r="M43" s="94">
        <v>21.5</v>
      </c>
      <c r="N43" s="92">
        <v>18.8</v>
      </c>
      <c r="O43" s="93">
        <v>19.600000000000001</v>
      </c>
      <c r="P43" s="93">
        <v>21.4</v>
      </c>
      <c r="Q43" s="94">
        <v>19.899999999999999</v>
      </c>
      <c r="R43" s="92">
        <v>17.899999999999999</v>
      </c>
      <c r="S43" s="93">
        <v>18.399999999999999</v>
      </c>
      <c r="T43" s="93">
        <v>20.3</v>
      </c>
      <c r="U43" s="94">
        <v>18.3</v>
      </c>
      <c r="V43" s="92">
        <v>14.3</v>
      </c>
      <c r="W43" s="93">
        <v>10.1</v>
      </c>
      <c r="X43" s="93">
        <v>16</v>
      </c>
      <c r="Y43" s="94">
        <v>16.399999999999999</v>
      </c>
      <c r="Z43" s="92">
        <v>14.3</v>
      </c>
      <c r="AA43" s="93">
        <v>15.7</v>
      </c>
      <c r="AB43" s="93">
        <v>15.8</v>
      </c>
      <c r="AC43" s="94">
        <v>15.7</v>
      </c>
      <c r="AD43" s="92">
        <v>12.7</v>
      </c>
      <c r="AE43" s="93">
        <v>15.3</v>
      </c>
      <c r="AF43" s="93">
        <v>17.3</v>
      </c>
      <c r="AG43" s="94">
        <v>17.100000000000001</v>
      </c>
      <c r="AH43" s="92">
        <v>16.8</v>
      </c>
      <c r="AI43" s="93">
        <v>18.399999999999999</v>
      </c>
      <c r="AJ43" s="93">
        <v>18.5</v>
      </c>
      <c r="AK43" s="94">
        <v>15.5</v>
      </c>
      <c r="AL43" s="92">
        <v>15.4</v>
      </c>
      <c r="AM43" s="93">
        <v>15.8</v>
      </c>
      <c r="AN43" s="93">
        <v>18.899999999999999</v>
      </c>
      <c r="AO43" s="94">
        <v>19.3</v>
      </c>
      <c r="AP43" s="92">
        <v>13.7</v>
      </c>
      <c r="AQ43" s="93">
        <f>AQ34/AQ12*100</f>
        <v>18.482696008379008</v>
      </c>
      <c r="AR43" s="93">
        <v>19.8</v>
      </c>
      <c r="AS43" s="94">
        <v>18.899999999999999</v>
      </c>
      <c r="AT43" s="92">
        <v>15.3</v>
      </c>
      <c r="AU43" s="93">
        <v>19.7</v>
      </c>
      <c r="AV43" s="93">
        <v>20</v>
      </c>
      <c r="AW43" s="94"/>
      <c r="BK43" s="49"/>
    </row>
    <row r="44" spans="1:63" x14ac:dyDescent="0.3">
      <c r="A44" s="50" t="s">
        <v>144</v>
      </c>
      <c r="B44" s="95">
        <v>12</v>
      </c>
      <c r="C44" s="96">
        <v>12.9</v>
      </c>
      <c r="D44" s="96">
        <v>13.9</v>
      </c>
      <c r="E44" s="97">
        <v>15.1</v>
      </c>
      <c r="F44" s="95">
        <v>12.3</v>
      </c>
      <c r="G44" s="96">
        <v>13.2</v>
      </c>
      <c r="H44" s="96">
        <v>14.3</v>
      </c>
      <c r="I44" s="97">
        <v>15.4</v>
      </c>
      <c r="J44" s="95">
        <v>12.5</v>
      </c>
      <c r="K44" s="96">
        <v>13.4</v>
      </c>
      <c r="L44" s="96">
        <v>14.5</v>
      </c>
      <c r="M44" s="97">
        <v>15.9</v>
      </c>
      <c r="N44" s="95">
        <v>13.3</v>
      </c>
      <c r="O44" s="96">
        <v>13.8</v>
      </c>
      <c r="P44" s="96">
        <v>14.1</v>
      </c>
      <c r="Q44" s="97">
        <v>15.1</v>
      </c>
      <c r="R44" s="95">
        <v>13.2</v>
      </c>
      <c r="S44" s="96">
        <v>13.9</v>
      </c>
      <c r="T44" s="96">
        <v>13.6</v>
      </c>
      <c r="U44" s="97">
        <v>16.3</v>
      </c>
      <c r="V44" s="95">
        <v>12.2</v>
      </c>
      <c r="W44" s="96">
        <v>11.4</v>
      </c>
      <c r="X44" s="96">
        <v>17.8</v>
      </c>
      <c r="Y44" s="97">
        <v>15.8</v>
      </c>
      <c r="Z44" s="95">
        <v>14.6</v>
      </c>
      <c r="AA44" s="96">
        <v>14.9</v>
      </c>
      <c r="AB44" s="96">
        <v>14.8</v>
      </c>
      <c r="AC44" s="97">
        <v>16.5</v>
      </c>
      <c r="AD44" s="95">
        <v>16.100000000000001</v>
      </c>
      <c r="AE44" s="96">
        <v>15.5</v>
      </c>
      <c r="AF44" s="96">
        <v>15.7</v>
      </c>
      <c r="AG44" s="97">
        <v>16.5</v>
      </c>
      <c r="AH44" s="95">
        <v>16.2</v>
      </c>
      <c r="AI44" s="96">
        <v>16.2</v>
      </c>
      <c r="AJ44" s="96">
        <v>17</v>
      </c>
      <c r="AK44" s="97">
        <v>17.399999999999999</v>
      </c>
      <c r="AL44" s="95">
        <v>17</v>
      </c>
      <c r="AM44" s="96">
        <v>17</v>
      </c>
      <c r="AN44" s="96">
        <v>17.100000000000001</v>
      </c>
      <c r="AO44" s="97">
        <v>17.5</v>
      </c>
      <c r="AP44" s="95">
        <v>16.8</v>
      </c>
      <c r="AQ44" s="96">
        <f>AQ35/AQ13*100</f>
        <v>16.472134010154882</v>
      </c>
      <c r="AR44" s="96">
        <v>17.399999999999999</v>
      </c>
      <c r="AS44" s="97">
        <v>18</v>
      </c>
      <c r="AT44" s="95">
        <v>16.100000000000001</v>
      </c>
      <c r="AU44" s="96">
        <v>16.7</v>
      </c>
      <c r="AV44" s="96">
        <v>17.100000000000001</v>
      </c>
      <c r="AW44" s="97"/>
      <c r="BK44" s="49"/>
    </row>
    <row r="45" spans="1:63" s="35" customFormat="1" x14ac:dyDescent="0.3">
      <c r="A45" s="98" t="s">
        <v>90</v>
      </c>
      <c r="B45" s="98">
        <v>15.3</v>
      </c>
      <c r="C45" s="99">
        <v>16.100000000000001</v>
      </c>
      <c r="D45" s="100">
        <v>17</v>
      </c>
      <c r="E45" s="101">
        <v>16.600000000000001</v>
      </c>
      <c r="F45" s="98">
        <v>15.2</v>
      </c>
      <c r="G45" s="99">
        <v>16.3</v>
      </c>
      <c r="H45" s="100">
        <v>16.8</v>
      </c>
      <c r="I45" s="101">
        <v>15</v>
      </c>
      <c r="J45" s="98">
        <v>15.4</v>
      </c>
      <c r="K45" s="99">
        <v>16.100000000000001</v>
      </c>
      <c r="L45" s="100">
        <v>16.7</v>
      </c>
      <c r="M45" s="101">
        <v>16.7</v>
      </c>
      <c r="N45" s="98">
        <v>15.3</v>
      </c>
      <c r="O45" s="99">
        <v>15.7</v>
      </c>
      <c r="P45" s="100">
        <v>16.2</v>
      </c>
      <c r="Q45" s="101">
        <v>16.2</v>
      </c>
      <c r="R45" s="98">
        <v>15.1</v>
      </c>
      <c r="S45" s="99">
        <v>15.9</v>
      </c>
      <c r="T45" s="100">
        <v>16.2</v>
      </c>
      <c r="U45" s="101">
        <v>16.2</v>
      </c>
      <c r="V45" s="98">
        <v>12.4</v>
      </c>
      <c r="W45" s="99">
        <v>10.5</v>
      </c>
      <c r="X45" s="100">
        <v>16.2</v>
      </c>
      <c r="Y45" s="101">
        <v>14.9</v>
      </c>
      <c r="Z45" s="98">
        <v>14.6</v>
      </c>
      <c r="AA45" s="99">
        <v>15.2</v>
      </c>
      <c r="AB45" s="100">
        <v>14.2</v>
      </c>
      <c r="AC45" s="101">
        <v>15.7</v>
      </c>
      <c r="AD45" s="98">
        <v>15</v>
      </c>
      <c r="AE45" s="99">
        <v>15</v>
      </c>
      <c r="AF45" s="100">
        <v>15.6</v>
      </c>
      <c r="AG45" s="101">
        <v>15.7</v>
      </c>
      <c r="AH45" s="98">
        <v>16</v>
      </c>
      <c r="AI45" s="99">
        <v>16</v>
      </c>
      <c r="AJ45" s="100">
        <v>15.7</v>
      </c>
      <c r="AK45" s="101">
        <v>15.5</v>
      </c>
      <c r="AL45" s="98">
        <v>15.4</v>
      </c>
      <c r="AM45" s="99">
        <v>16</v>
      </c>
      <c r="AN45" s="100">
        <v>16.7</v>
      </c>
      <c r="AO45" s="101">
        <v>16.5</v>
      </c>
      <c r="AP45" s="98">
        <v>14.9</v>
      </c>
      <c r="AQ45" s="99">
        <f>AQ37/AQ15*100</f>
        <v>16.190977245824019</v>
      </c>
      <c r="AR45" s="100">
        <v>16.8</v>
      </c>
      <c r="AS45" s="101">
        <v>16.8</v>
      </c>
      <c r="AT45" s="98">
        <v>15.3</v>
      </c>
      <c r="AU45" s="99">
        <v>17</v>
      </c>
      <c r="AV45" s="100">
        <v>17.399999999999999</v>
      </c>
      <c r="AW45" s="101"/>
      <c r="AX45" s="45"/>
      <c r="AY45" s="45"/>
      <c r="AZ45" s="45"/>
      <c r="BK45" s="49"/>
    </row>
    <row r="46" spans="1:63" x14ac:dyDescent="0.3">
      <c r="A46" s="89"/>
      <c r="B46" s="89"/>
      <c r="C46" s="90"/>
      <c r="D46" s="90"/>
      <c r="E46" s="91"/>
      <c r="F46" s="89"/>
      <c r="G46" s="90"/>
      <c r="H46" s="90"/>
      <c r="I46" s="91"/>
      <c r="J46" s="89"/>
      <c r="K46" s="90"/>
      <c r="L46" s="90"/>
      <c r="M46" s="91"/>
      <c r="N46" s="89"/>
      <c r="O46" s="90"/>
      <c r="P46" s="90"/>
      <c r="Q46" s="91"/>
      <c r="R46" s="89"/>
      <c r="S46" s="90"/>
      <c r="T46" s="90"/>
      <c r="U46" s="91"/>
      <c r="V46" s="89"/>
      <c r="W46" s="90"/>
      <c r="X46" s="90"/>
      <c r="Y46" s="91"/>
      <c r="Z46" s="89"/>
      <c r="AA46" s="90"/>
      <c r="AB46" s="90"/>
      <c r="AC46" s="91"/>
      <c r="AD46" s="89"/>
      <c r="AE46" s="90"/>
      <c r="AF46" s="90"/>
      <c r="AG46" s="91"/>
      <c r="AH46" s="89"/>
      <c r="AI46" s="90"/>
      <c r="AJ46" s="90"/>
      <c r="AK46" s="91"/>
      <c r="AL46" s="89"/>
      <c r="AM46" s="90"/>
      <c r="AN46" s="90"/>
      <c r="AO46" s="91"/>
      <c r="AP46" s="89"/>
      <c r="AQ46" s="90"/>
      <c r="AR46" s="90"/>
      <c r="AS46" s="91"/>
      <c r="AT46" s="89"/>
      <c r="AU46" s="90"/>
      <c r="AV46" s="90"/>
      <c r="AW46" s="91"/>
      <c r="BK46" s="49"/>
    </row>
    <row r="47" spans="1:63" x14ac:dyDescent="0.3">
      <c r="A47" s="67" t="s">
        <v>91</v>
      </c>
      <c r="B47" s="67">
        <v>-145</v>
      </c>
      <c r="C47" s="68">
        <v>-191</v>
      </c>
      <c r="D47" s="68">
        <v>-174</v>
      </c>
      <c r="E47" s="52">
        <v>-187</v>
      </c>
      <c r="F47" s="67">
        <v>-201</v>
      </c>
      <c r="G47" s="68">
        <v>-181</v>
      </c>
      <c r="H47" s="68">
        <v>-175</v>
      </c>
      <c r="I47" s="52">
        <v>-146</v>
      </c>
      <c r="J47" s="67">
        <v>-195</v>
      </c>
      <c r="K47" s="68">
        <v>170</v>
      </c>
      <c r="L47" s="68">
        <v>-171</v>
      </c>
      <c r="M47" s="52">
        <v>-133</v>
      </c>
      <c r="N47" s="67">
        <v>-175</v>
      </c>
      <c r="O47" s="68">
        <v>-191</v>
      </c>
      <c r="P47" s="68">
        <v>-203</v>
      </c>
      <c r="Q47" s="52">
        <v>-230</v>
      </c>
      <c r="R47" s="67">
        <v>-248</v>
      </c>
      <c r="S47" s="68">
        <v>-271</v>
      </c>
      <c r="T47" s="68">
        <v>-250</v>
      </c>
      <c r="U47" s="52">
        <v>-268</v>
      </c>
      <c r="V47" s="67">
        <v>-232</v>
      </c>
      <c r="W47" s="68">
        <v>-205</v>
      </c>
      <c r="X47" s="68">
        <v>-176</v>
      </c>
      <c r="Y47" s="52">
        <v>-169</v>
      </c>
      <c r="Z47" s="67">
        <v>-142</v>
      </c>
      <c r="AA47" s="68">
        <v>-148</v>
      </c>
      <c r="AB47" s="68">
        <v>-159</v>
      </c>
      <c r="AC47" s="52">
        <v>-194</v>
      </c>
      <c r="AD47" s="67">
        <v>-190</v>
      </c>
      <c r="AE47" s="68">
        <v>-198</v>
      </c>
      <c r="AF47" s="68">
        <v>-237</v>
      </c>
      <c r="AG47" s="52">
        <v>-387</v>
      </c>
      <c r="AH47" s="67">
        <v>-343</v>
      </c>
      <c r="AI47" s="68">
        <v>-445</v>
      </c>
      <c r="AJ47" s="68">
        <v>-900</v>
      </c>
      <c r="AK47" s="52">
        <v>-843</v>
      </c>
      <c r="AL47" s="67">
        <v>-811</v>
      </c>
      <c r="AM47" s="68">
        <v>-849</v>
      </c>
      <c r="AN47" s="68">
        <v>-878</v>
      </c>
      <c r="AO47" s="52">
        <v>-845</v>
      </c>
      <c r="AP47" s="67">
        <v>-879</v>
      </c>
      <c r="AQ47" s="68">
        <v>-836</v>
      </c>
      <c r="AR47" s="68">
        <v>-853</v>
      </c>
      <c r="AS47" s="52">
        <v>-760</v>
      </c>
      <c r="AT47" s="67">
        <v>-711</v>
      </c>
      <c r="AU47" s="68">
        <v>-745</v>
      </c>
      <c r="AV47" s="68">
        <v>-768</v>
      </c>
      <c r="AW47" s="52"/>
    </row>
    <row r="48" spans="1:63" x14ac:dyDescent="0.3">
      <c r="A48" s="71"/>
      <c r="B48" s="71"/>
      <c r="C48" s="72"/>
      <c r="D48" s="72"/>
      <c r="E48" s="73"/>
      <c r="F48" s="71"/>
      <c r="G48" s="72"/>
      <c r="H48" s="72"/>
      <c r="I48" s="73"/>
      <c r="J48" s="71"/>
      <c r="K48" s="72"/>
      <c r="L48" s="72"/>
      <c r="M48" s="73"/>
      <c r="N48" s="71"/>
      <c r="O48" s="72"/>
      <c r="P48" s="72"/>
      <c r="Q48" s="73"/>
      <c r="R48" s="71"/>
      <c r="S48" s="72"/>
      <c r="T48" s="72"/>
      <c r="U48" s="73"/>
      <c r="V48" s="71"/>
      <c r="W48" s="72"/>
      <c r="X48" s="72"/>
      <c r="Y48" s="73"/>
      <c r="Z48" s="71"/>
      <c r="AA48" s="72"/>
      <c r="AB48" s="72"/>
      <c r="AC48" s="73"/>
      <c r="AD48" s="71"/>
      <c r="AE48" s="72"/>
      <c r="AF48" s="72"/>
      <c r="AG48" s="73"/>
      <c r="AH48" s="71"/>
      <c r="AI48" s="72"/>
      <c r="AJ48" s="72"/>
      <c r="AK48" s="73"/>
      <c r="AL48" s="71"/>
      <c r="AM48" s="72"/>
      <c r="AN48" s="72"/>
      <c r="AO48" s="73"/>
      <c r="AP48" s="71"/>
      <c r="AQ48" s="72"/>
      <c r="AR48" s="72"/>
      <c r="AS48" s="73"/>
      <c r="AT48" s="71"/>
      <c r="AU48" s="72"/>
      <c r="AV48" s="72"/>
      <c r="AW48" s="73"/>
    </row>
    <row r="49" spans="1:53" x14ac:dyDescent="0.3">
      <c r="A49" s="57" t="s">
        <v>92</v>
      </c>
      <c r="B49" s="57">
        <v>2184</v>
      </c>
      <c r="C49" s="58">
        <v>2551</v>
      </c>
      <c r="D49" s="58">
        <v>2796</v>
      </c>
      <c r="E49" s="59">
        <v>2851</v>
      </c>
      <c r="F49" s="57">
        <v>2209</v>
      </c>
      <c r="G49" s="58">
        <v>2729</v>
      </c>
      <c r="H49" s="58">
        <v>2844</v>
      </c>
      <c r="I49" s="59">
        <v>1170</v>
      </c>
      <c r="J49" s="57">
        <v>2593</v>
      </c>
      <c r="K49" s="58">
        <v>2944</v>
      </c>
      <c r="L49" s="58">
        <v>2910</v>
      </c>
      <c r="M49" s="59">
        <v>3226</v>
      </c>
      <c r="N49" s="57">
        <v>2654</v>
      </c>
      <c r="O49" s="58">
        <v>-3220</v>
      </c>
      <c r="P49" s="58">
        <v>3221</v>
      </c>
      <c r="Q49" s="59">
        <v>2297</v>
      </c>
      <c r="R49" s="57">
        <v>2997</v>
      </c>
      <c r="S49" s="58">
        <v>3462</v>
      </c>
      <c r="T49" s="58">
        <v>3645</v>
      </c>
      <c r="U49" s="59">
        <v>3467</v>
      </c>
      <c r="V49" s="57">
        <v>2519</v>
      </c>
      <c r="W49" s="58">
        <v>1892</v>
      </c>
      <c r="X49" s="58">
        <v>5326</v>
      </c>
      <c r="Y49" s="59">
        <v>3306</v>
      </c>
      <c r="Z49" s="57">
        <v>3045</v>
      </c>
      <c r="AA49" s="58">
        <v>3441</v>
      </c>
      <c r="AB49" s="58">
        <v>3233</v>
      </c>
      <c r="AC49" s="59">
        <v>3819</v>
      </c>
      <c r="AD49" s="57">
        <v>3811</v>
      </c>
      <c r="AE49" s="58">
        <v>4208</v>
      </c>
      <c r="AF49" s="58">
        <v>4736</v>
      </c>
      <c r="AG49" s="59">
        <v>4766</v>
      </c>
      <c r="AH49" s="57">
        <v>3619</v>
      </c>
      <c r="AI49" s="58">
        <v>6430</v>
      </c>
      <c r="AJ49" s="58">
        <v>4509</v>
      </c>
      <c r="AK49" s="59">
        <v>4696</v>
      </c>
      <c r="AL49" s="57">
        <v>4598</v>
      </c>
      <c r="AM49" s="58">
        <v>5223</v>
      </c>
      <c r="AN49" s="58">
        <v>5333</v>
      </c>
      <c r="AO49" s="59">
        <v>5739</v>
      </c>
      <c r="AP49" s="57">
        <v>3429</v>
      </c>
      <c r="AQ49" s="58">
        <v>5119</v>
      </c>
      <c r="AR49" s="58">
        <v>5575</v>
      </c>
      <c r="AS49" s="59">
        <v>5699</v>
      </c>
      <c r="AT49" s="57">
        <v>4749</v>
      </c>
      <c r="AU49" s="58">
        <v>5936</v>
      </c>
      <c r="AV49" s="58">
        <v>6333</v>
      </c>
      <c r="AW49" s="59"/>
    </row>
    <row r="50" spans="1:53" x14ac:dyDescent="0.3">
      <c r="A50" s="102"/>
      <c r="B50" s="102"/>
      <c r="C50" s="103"/>
      <c r="D50" s="103"/>
      <c r="E50" s="104"/>
      <c r="F50" s="102"/>
      <c r="G50" s="103"/>
      <c r="H50" s="103"/>
      <c r="I50" s="104"/>
      <c r="J50" s="102"/>
      <c r="K50" s="103"/>
      <c r="L50" s="103"/>
      <c r="M50" s="104"/>
      <c r="N50" s="102"/>
      <c r="O50" s="103"/>
      <c r="P50" s="103"/>
      <c r="Q50" s="104"/>
      <c r="R50" s="102"/>
      <c r="S50" s="103"/>
      <c r="T50" s="103"/>
      <c r="U50" s="104"/>
      <c r="V50" s="102"/>
      <c r="W50" s="103"/>
      <c r="X50" s="103"/>
      <c r="Y50" s="104"/>
      <c r="Z50" s="102"/>
      <c r="AA50" s="103"/>
      <c r="AB50" s="103"/>
      <c r="AC50" s="104"/>
      <c r="AD50" s="102"/>
      <c r="AE50" s="103"/>
      <c r="AF50" s="103"/>
      <c r="AG50" s="104"/>
      <c r="AH50" s="102"/>
      <c r="AI50" s="103"/>
      <c r="AJ50" s="103"/>
      <c r="AK50" s="104"/>
      <c r="AL50" s="102"/>
      <c r="AM50" s="103"/>
      <c r="AN50" s="103"/>
      <c r="AO50" s="104"/>
      <c r="AP50" s="102"/>
      <c r="AQ50" s="103"/>
      <c r="AR50" s="103"/>
      <c r="AS50" s="104"/>
      <c r="AT50" s="102"/>
      <c r="AU50" s="103"/>
      <c r="AV50" s="103"/>
      <c r="AW50" s="104"/>
    </row>
    <row r="51" spans="1:53" x14ac:dyDescent="0.3">
      <c r="A51" s="50" t="s">
        <v>93</v>
      </c>
      <c r="B51" s="50">
        <v>-568</v>
      </c>
      <c r="C51" s="51">
        <v>-663</v>
      </c>
      <c r="D51" s="51">
        <v>-727</v>
      </c>
      <c r="E51" s="52">
        <v>-731</v>
      </c>
      <c r="F51" s="50">
        <v>-574</v>
      </c>
      <c r="G51" s="51">
        <v>-709</v>
      </c>
      <c r="H51" s="51">
        <v>-739</v>
      </c>
      <c r="I51" s="52">
        <v>-304</v>
      </c>
      <c r="J51" s="50">
        <v>-674</v>
      </c>
      <c r="K51" s="51">
        <v>-765</v>
      </c>
      <c r="L51" s="51">
        <v>-757</v>
      </c>
      <c r="M51" s="52">
        <v>-842</v>
      </c>
      <c r="N51" s="50">
        <v>-690</v>
      </c>
      <c r="O51" s="51">
        <v>-344</v>
      </c>
      <c r="P51" s="51">
        <v>-838</v>
      </c>
      <c r="Q51" s="52">
        <v>-670</v>
      </c>
      <c r="R51" s="50">
        <v>-779</v>
      </c>
      <c r="S51" s="51">
        <v>-900</v>
      </c>
      <c r="T51" s="51">
        <v>-948</v>
      </c>
      <c r="U51" s="52">
        <v>-947</v>
      </c>
      <c r="V51" s="50">
        <v>-655</v>
      </c>
      <c r="W51" s="51">
        <v>-492</v>
      </c>
      <c r="X51" s="51">
        <v>-888</v>
      </c>
      <c r="Y51" s="52">
        <v>-469</v>
      </c>
      <c r="Z51" s="50">
        <v>-792</v>
      </c>
      <c r="AA51" s="51">
        <v>-229</v>
      </c>
      <c r="AB51" s="51">
        <v>-841</v>
      </c>
      <c r="AC51" s="52">
        <v>-777</v>
      </c>
      <c r="AD51" s="50">
        <v>-953</v>
      </c>
      <c r="AE51" s="51">
        <v>-1052</v>
      </c>
      <c r="AF51" s="51">
        <v>-1184</v>
      </c>
      <c r="AG51" s="52">
        <v>-1036</v>
      </c>
      <c r="AH51" s="50">
        <v>-905</v>
      </c>
      <c r="AI51" s="51">
        <v>-2854</v>
      </c>
      <c r="AJ51" s="51">
        <v>-1139</v>
      </c>
      <c r="AK51" s="52">
        <v>-717</v>
      </c>
      <c r="AL51" s="50">
        <v>-1150</v>
      </c>
      <c r="AM51" s="51">
        <v>-1306</v>
      </c>
      <c r="AN51" s="51">
        <v>-1333</v>
      </c>
      <c r="AO51" s="52">
        <v>-1483</v>
      </c>
      <c r="AP51" s="50">
        <v>-981</v>
      </c>
      <c r="AQ51" s="51">
        <v>-1305</v>
      </c>
      <c r="AR51" s="51">
        <v>-1421</v>
      </c>
      <c r="AS51" s="52">
        <v>-1407</v>
      </c>
      <c r="AT51" s="50">
        <v>-1211</v>
      </c>
      <c r="AU51" s="51">
        <v>-1513</v>
      </c>
      <c r="AV51" s="51">
        <v>-1615</v>
      </c>
      <c r="AW51" s="52"/>
    </row>
    <row r="52" spans="1:53" x14ac:dyDescent="0.3">
      <c r="A52" s="71"/>
      <c r="B52" s="71"/>
      <c r="C52" s="72"/>
      <c r="D52" s="72"/>
      <c r="E52" s="73"/>
      <c r="F52" s="71"/>
      <c r="G52" s="72"/>
      <c r="H52" s="72"/>
      <c r="I52" s="73"/>
      <c r="J52" s="71"/>
      <c r="K52" s="72"/>
      <c r="L52" s="72"/>
      <c r="M52" s="73"/>
      <c r="N52" s="71"/>
      <c r="O52" s="72"/>
      <c r="P52" s="72"/>
      <c r="Q52" s="73"/>
      <c r="R52" s="71"/>
      <c r="S52" s="72"/>
      <c r="T52" s="72"/>
      <c r="U52" s="73"/>
      <c r="V52" s="71"/>
      <c r="W52" s="72"/>
      <c r="X52" s="72"/>
      <c r="Y52" s="73"/>
      <c r="Z52" s="71"/>
      <c r="AA52" s="72"/>
      <c r="AB52" s="72"/>
      <c r="AC52" s="73"/>
      <c r="AD52" s="71"/>
      <c r="AE52" s="72"/>
      <c r="AF52" s="72"/>
      <c r="AG52" s="73"/>
      <c r="AH52" s="71"/>
      <c r="AI52" s="72"/>
      <c r="AJ52" s="72"/>
      <c r="AK52" s="73"/>
      <c r="AL52" s="71"/>
      <c r="AM52" s="72"/>
      <c r="AN52" s="72"/>
      <c r="AO52" s="73"/>
      <c r="AP52" s="71"/>
      <c r="AQ52" s="72"/>
      <c r="AR52" s="72"/>
      <c r="AS52" s="73"/>
      <c r="AT52" s="71"/>
      <c r="AU52" s="72"/>
      <c r="AV52" s="72"/>
      <c r="AW52" s="73"/>
    </row>
    <row r="53" spans="1:53" x14ac:dyDescent="0.3">
      <c r="A53" s="105" t="s">
        <v>94</v>
      </c>
      <c r="B53" s="105">
        <v>1616</v>
      </c>
      <c r="C53" s="106">
        <v>1888</v>
      </c>
      <c r="D53" s="106">
        <v>2069</v>
      </c>
      <c r="E53" s="107">
        <v>2120</v>
      </c>
      <c r="F53" s="105">
        <v>1638</v>
      </c>
      <c r="G53" s="106">
        <v>2025.9999999999998</v>
      </c>
      <c r="H53" s="106">
        <v>2122</v>
      </c>
      <c r="I53" s="107">
        <v>8670</v>
      </c>
      <c r="J53" s="105">
        <v>1918</v>
      </c>
      <c r="K53" s="106">
        <v>2179</v>
      </c>
      <c r="L53" s="106">
        <v>2153</v>
      </c>
      <c r="M53" s="107">
        <v>2385</v>
      </c>
      <c r="N53" s="105">
        <v>1964</v>
      </c>
      <c r="O53" s="106">
        <v>-3220</v>
      </c>
      <c r="P53" s="106">
        <v>2384</v>
      </c>
      <c r="Q53" s="107">
        <v>1627</v>
      </c>
      <c r="R53" s="105">
        <v>2218</v>
      </c>
      <c r="S53" s="106">
        <v>2562</v>
      </c>
      <c r="T53" s="106">
        <v>2697</v>
      </c>
      <c r="U53" s="107">
        <v>2520</v>
      </c>
      <c r="V53" s="105">
        <v>1864</v>
      </c>
      <c r="W53" s="106">
        <v>1400</v>
      </c>
      <c r="X53" s="106">
        <v>4438</v>
      </c>
      <c r="Y53" s="107">
        <v>2582</v>
      </c>
      <c r="Z53" s="105">
        <v>2253</v>
      </c>
      <c r="AA53" s="106">
        <v>3212</v>
      </c>
      <c r="AB53" s="106">
        <v>2392</v>
      </c>
      <c r="AC53" s="107">
        <v>3043</v>
      </c>
      <c r="AD53" s="105">
        <v>2859</v>
      </c>
      <c r="AE53" s="106">
        <v>3156</v>
      </c>
      <c r="AF53" s="106">
        <v>3552</v>
      </c>
      <c r="AG53" s="107">
        <v>3729</v>
      </c>
      <c r="AH53" s="105">
        <v>2714</v>
      </c>
      <c r="AI53" s="106">
        <v>3576</v>
      </c>
      <c r="AJ53" s="106">
        <v>3371</v>
      </c>
      <c r="AK53" s="107">
        <v>3979</v>
      </c>
      <c r="AL53" s="105">
        <v>3449</v>
      </c>
      <c r="AM53" s="106">
        <v>3917</v>
      </c>
      <c r="AN53" s="106">
        <v>4000</v>
      </c>
      <c r="AO53" s="107">
        <v>4255</v>
      </c>
      <c r="AP53" s="105">
        <v>2448</v>
      </c>
      <c r="AQ53" s="106">
        <v>3814</v>
      </c>
      <c r="AR53" s="106">
        <v>4154</v>
      </c>
      <c r="AS53" s="107">
        <v>4292</v>
      </c>
      <c r="AT53" s="105">
        <v>3538</v>
      </c>
      <c r="AU53" s="106">
        <v>4422</v>
      </c>
      <c r="AV53" s="106">
        <v>4718</v>
      </c>
      <c r="AW53" s="107"/>
    </row>
    <row r="54" spans="1:53" x14ac:dyDescent="0.3">
      <c r="A54" s="79"/>
      <c r="B54" s="79"/>
      <c r="E54" s="81"/>
      <c r="F54" s="79"/>
      <c r="I54" s="81"/>
      <c r="J54" s="79"/>
      <c r="M54" s="81"/>
      <c r="N54" s="79"/>
      <c r="Q54" s="81"/>
      <c r="R54" s="79"/>
      <c r="U54" s="81"/>
      <c r="V54" s="79"/>
      <c r="Y54" s="81"/>
      <c r="Z54" s="79"/>
      <c r="AC54" s="81"/>
      <c r="AD54" s="79"/>
      <c r="AG54" s="81"/>
      <c r="AH54" s="79"/>
      <c r="AK54" s="81"/>
      <c r="AL54" s="79"/>
      <c r="AO54" s="81"/>
      <c r="AP54" s="79"/>
      <c r="AS54" s="81"/>
      <c r="AT54" s="79"/>
      <c r="AW54" s="81"/>
    </row>
    <row r="55" spans="1:53" x14ac:dyDescent="0.3">
      <c r="A55" s="41" t="s">
        <v>39</v>
      </c>
      <c r="B55" s="42"/>
      <c r="C55" s="43"/>
      <c r="D55" s="43"/>
      <c r="E55" s="44"/>
      <c r="F55" s="42"/>
      <c r="G55" s="43"/>
      <c r="H55" s="43"/>
      <c r="I55" s="44"/>
      <c r="J55" s="42"/>
      <c r="K55" s="43"/>
      <c r="L55" s="43"/>
      <c r="M55" s="44"/>
      <c r="N55" s="42"/>
      <c r="O55" s="43"/>
      <c r="P55" s="43"/>
      <c r="Q55" s="44"/>
      <c r="R55" s="42"/>
      <c r="S55" s="43"/>
      <c r="T55" s="43"/>
      <c r="U55" s="44"/>
      <c r="V55" s="42"/>
      <c r="W55" s="43"/>
      <c r="X55" s="43"/>
      <c r="Y55" s="44"/>
      <c r="Z55" s="42"/>
      <c r="AA55" s="43"/>
      <c r="AB55" s="43"/>
      <c r="AC55" s="44"/>
      <c r="AD55" s="42"/>
      <c r="AE55" s="43"/>
      <c r="AF55" s="43"/>
      <c r="AG55" s="44"/>
      <c r="AH55" s="42"/>
      <c r="AI55" s="43"/>
      <c r="AJ55" s="43"/>
      <c r="AK55" s="44"/>
      <c r="AL55" s="42"/>
      <c r="AM55" s="43"/>
      <c r="AN55" s="43"/>
      <c r="AO55" s="44"/>
      <c r="AP55" s="42"/>
      <c r="AQ55" s="43"/>
      <c r="AR55" s="43"/>
      <c r="AS55" s="44"/>
      <c r="AT55" s="42"/>
      <c r="AU55" s="43"/>
      <c r="AV55" s="43"/>
      <c r="AW55" s="44"/>
    </row>
    <row r="56" spans="1:53" x14ac:dyDescent="0.3">
      <c r="A56" s="46" t="s">
        <v>74</v>
      </c>
      <c r="B56" s="46">
        <v>217</v>
      </c>
      <c r="C56" s="47">
        <v>355</v>
      </c>
      <c r="D56" s="47">
        <v>642</v>
      </c>
      <c r="E56" s="48">
        <v>1408</v>
      </c>
      <c r="F56" s="46">
        <v>188</v>
      </c>
      <c r="G56" s="47">
        <v>581</v>
      </c>
      <c r="H56" s="47">
        <v>402</v>
      </c>
      <c r="I56" s="48">
        <v>1407</v>
      </c>
      <c r="J56" s="46">
        <v>387</v>
      </c>
      <c r="K56" s="47">
        <v>461</v>
      </c>
      <c r="L56" s="47">
        <v>640</v>
      </c>
      <c r="M56" s="48">
        <v>1489</v>
      </c>
      <c r="N56" s="46">
        <v>262</v>
      </c>
      <c r="O56" s="47">
        <v>607</v>
      </c>
      <c r="P56" s="47">
        <v>627</v>
      </c>
      <c r="Q56" s="48">
        <v>1323</v>
      </c>
      <c r="R56" s="46">
        <v>289</v>
      </c>
      <c r="S56" s="47">
        <v>659</v>
      </c>
      <c r="T56" s="47">
        <v>838</v>
      </c>
      <c r="U56" s="48">
        <v>1729</v>
      </c>
      <c r="V56" s="46">
        <v>132</v>
      </c>
      <c r="W56" s="47">
        <v>585</v>
      </c>
      <c r="X56" s="47">
        <v>854</v>
      </c>
      <c r="Y56" s="48">
        <v>1368</v>
      </c>
      <c r="Z56" s="46">
        <v>587</v>
      </c>
      <c r="AA56" s="47">
        <v>801</v>
      </c>
      <c r="AB56" s="47">
        <v>560</v>
      </c>
      <c r="AC56" s="48">
        <v>1142</v>
      </c>
      <c r="AD56" s="46">
        <v>23</v>
      </c>
      <c r="AE56" s="47">
        <v>662</v>
      </c>
      <c r="AF56" s="47">
        <v>773</v>
      </c>
      <c r="AG56" s="48">
        <v>1326</v>
      </c>
      <c r="AH56" s="46">
        <v>418</v>
      </c>
      <c r="AI56" s="47">
        <v>841</v>
      </c>
      <c r="AJ56" s="47">
        <v>1088</v>
      </c>
      <c r="AK56" s="48">
        <v>1836</v>
      </c>
      <c r="AL56" s="46">
        <v>459</v>
      </c>
      <c r="AM56" s="47">
        <v>899</v>
      </c>
      <c r="AN56" s="47">
        <v>923</v>
      </c>
      <c r="AO56" s="48">
        <v>1591</v>
      </c>
      <c r="AP56" s="46">
        <v>223</v>
      </c>
      <c r="AQ56" s="47">
        <v>964</v>
      </c>
      <c r="AR56" s="47">
        <v>1179</v>
      </c>
      <c r="AS56" s="48">
        <v>1911</v>
      </c>
      <c r="AT56" s="46">
        <v>458</v>
      </c>
      <c r="AU56" s="47">
        <v>978</v>
      </c>
      <c r="AV56" s="47">
        <v>1153</v>
      </c>
      <c r="AW56" s="48"/>
      <c r="AZ56" s="49"/>
      <c r="BA56" s="116"/>
    </row>
    <row r="57" spans="1:53" x14ac:dyDescent="0.3">
      <c r="A57" s="50" t="s">
        <v>278</v>
      </c>
      <c r="B57" s="50">
        <v>156</v>
      </c>
      <c r="C57" s="51">
        <v>955</v>
      </c>
      <c r="D57" s="51">
        <v>944</v>
      </c>
      <c r="E57" s="52">
        <v>1162</v>
      </c>
      <c r="F57" s="50">
        <v>271</v>
      </c>
      <c r="G57" s="51">
        <v>1127</v>
      </c>
      <c r="H57" s="51">
        <v>1018</v>
      </c>
      <c r="I57" s="52">
        <v>1031</v>
      </c>
      <c r="J57" s="50">
        <v>197</v>
      </c>
      <c r="K57" s="51">
        <v>1163</v>
      </c>
      <c r="L57" s="51">
        <v>1046</v>
      </c>
      <c r="M57" s="52">
        <v>1085</v>
      </c>
      <c r="N57" s="50">
        <v>241</v>
      </c>
      <c r="O57" s="51">
        <v>1245</v>
      </c>
      <c r="P57" s="51">
        <v>1203</v>
      </c>
      <c r="Q57" s="52">
        <v>1214</v>
      </c>
      <c r="R57" s="50">
        <v>260</v>
      </c>
      <c r="S57" s="51">
        <v>1536</v>
      </c>
      <c r="T57" s="51">
        <v>1854</v>
      </c>
      <c r="U57" s="52">
        <v>1612</v>
      </c>
      <c r="V57" s="50">
        <v>580</v>
      </c>
      <c r="W57" s="51">
        <v>1244</v>
      </c>
      <c r="X57" s="51">
        <v>1435</v>
      </c>
      <c r="Y57" s="52">
        <v>1578</v>
      </c>
      <c r="Z57" s="50">
        <v>727</v>
      </c>
      <c r="AA57" s="51">
        <v>1412</v>
      </c>
      <c r="AB57" s="51">
        <v>997</v>
      </c>
      <c r="AC57" s="52">
        <v>586</v>
      </c>
      <c r="AD57" s="50">
        <v>552</v>
      </c>
      <c r="AE57" s="51">
        <v>1446</v>
      </c>
      <c r="AF57" s="51">
        <v>1612</v>
      </c>
      <c r="AG57" s="52">
        <v>1910</v>
      </c>
      <c r="AH57" s="50">
        <v>1024</v>
      </c>
      <c r="AI57" s="51">
        <v>2229</v>
      </c>
      <c r="AJ57" s="51">
        <v>2807</v>
      </c>
      <c r="AK57" s="52">
        <v>2120</v>
      </c>
      <c r="AL57" s="50">
        <v>865</v>
      </c>
      <c r="AM57" s="51">
        <v>2344</v>
      </c>
      <c r="AN57" s="51">
        <v>2339</v>
      </c>
      <c r="AO57" s="52">
        <v>2032</v>
      </c>
      <c r="AP57" s="50">
        <v>745</v>
      </c>
      <c r="AQ57" s="51">
        <v>2470</v>
      </c>
      <c r="AR57" s="51">
        <v>2679</v>
      </c>
      <c r="AS57" s="52">
        <v>2278</v>
      </c>
      <c r="AT57" s="50">
        <v>1327</v>
      </c>
      <c r="AU57" s="51">
        <v>3284</v>
      </c>
      <c r="AV57" s="51">
        <v>3831</v>
      </c>
      <c r="AW57" s="52"/>
      <c r="AZ57" s="49"/>
      <c r="BA57" s="116"/>
    </row>
    <row r="58" spans="1:53" x14ac:dyDescent="0.3">
      <c r="A58" s="50" t="s">
        <v>76</v>
      </c>
      <c r="B58" s="50">
        <v>-212</v>
      </c>
      <c r="C58" s="51">
        <v>261</v>
      </c>
      <c r="D58" s="51">
        <v>317</v>
      </c>
      <c r="E58" s="52">
        <v>869</v>
      </c>
      <c r="F58" s="50">
        <v>-221</v>
      </c>
      <c r="G58" s="51">
        <v>362</v>
      </c>
      <c r="H58" s="51">
        <v>653</v>
      </c>
      <c r="I58" s="52">
        <v>769</v>
      </c>
      <c r="J58" s="50">
        <v>-154</v>
      </c>
      <c r="K58" s="51">
        <v>116</v>
      </c>
      <c r="L58" s="51">
        <v>155</v>
      </c>
      <c r="M58" s="52">
        <v>742</v>
      </c>
      <c r="N58" s="50">
        <v>-158</v>
      </c>
      <c r="O58" s="51">
        <v>244</v>
      </c>
      <c r="P58" s="51">
        <v>120</v>
      </c>
      <c r="Q58" s="52">
        <v>606</v>
      </c>
      <c r="R58" s="50">
        <v>-122</v>
      </c>
      <c r="S58" s="51">
        <v>261</v>
      </c>
      <c r="T58" s="51">
        <v>337</v>
      </c>
      <c r="U58" s="52">
        <v>147</v>
      </c>
      <c r="V58" s="50">
        <v>-293</v>
      </c>
      <c r="W58" s="51">
        <v>307</v>
      </c>
      <c r="X58" s="51">
        <v>441</v>
      </c>
      <c r="Y58" s="52">
        <v>307</v>
      </c>
      <c r="Z58" s="50">
        <v>-94</v>
      </c>
      <c r="AA58" s="51">
        <v>151</v>
      </c>
      <c r="AB58" s="51">
        <v>122</v>
      </c>
      <c r="AC58" s="52">
        <v>106</v>
      </c>
      <c r="AD58" s="50">
        <v>-226</v>
      </c>
      <c r="AE58" s="51">
        <v>87</v>
      </c>
      <c r="AF58" s="51">
        <v>190</v>
      </c>
      <c r="AG58" s="52">
        <v>237</v>
      </c>
      <c r="AH58" s="50">
        <v>-86</v>
      </c>
      <c r="AI58" s="51">
        <v>350</v>
      </c>
      <c r="AJ58" s="51">
        <v>344</v>
      </c>
      <c r="AK58" s="52">
        <v>605</v>
      </c>
      <c r="AL58" s="50">
        <v>125</v>
      </c>
      <c r="AM58" s="51">
        <v>166</v>
      </c>
      <c r="AN58" s="51">
        <v>267</v>
      </c>
      <c r="AO58" s="52">
        <v>439</v>
      </c>
      <c r="AP58" s="50">
        <v>-128</v>
      </c>
      <c r="AQ58" s="51">
        <v>202</v>
      </c>
      <c r="AR58" s="51">
        <v>318</v>
      </c>
      <c r="AS58" s="52">
        <v>146</v>
      </c>
      <c r="AT58" s="50">
        <v>-69</v>
      </c>
      <c r="AU58" s="51">
        <v>149</v>
      </c>
      <c r="AV58" s="51">
        <v>272</v>
      </c>
      <c r="AW58" s="52"/>
      <c r="AZ58" s="49"/>
      <c r="BA58" s="116"/>
    </row>
    <row r="59" spans="1:53" x14ac:dyDescent="0.3">
      <c r="A59" s="50" t="s">
        <v>143</v>
      </c>
      <c r="B59" s="50">
        <v>130</v>
      </c>
      <c r="C59" s="51">
        <v>155</v>
      </c>
      <c r="D59" s="51">
        <v>566</v>
      </c>
      <c r="E59" s="52">
        <v>706</v>
      </c>
      <c r="F59" s="50">
        <v>110</v>
      </c>
      <c r="G59" s="51">
        <v>320</v>
      </c>
      <c r="H59" s="51">
        <v>517</v>
      </c>
      <c r="I59" s="52">
        <v>778</v>
      </c>
      <c r="J59" s="50">
        <v>57</v>
      </c>
      <c r="K59" s="51">
        <v>511</v>
      </c>
      <c r="L59" s="51">
        <v>373</v>
      </c>
      <c r="M59" s="52">
        <v>791</v>
      </c>
      <c r="N59" s="50">
        <v>201</v>
      </c>
      <c r="O59" s="51">
        <v>642</v>
      </c>
      <c r="P59" s="51">
        <v>674</v>
      </c>
      <c r="Q59" s="52">
        <v>947</v>
      </c>
      <c r="R59" s="50">
        <v>345</v>
      </c>
      <c r="S59" s="51">
        <v>980</v>
      </c>
      <c r="T59" s="51">
        <v>775</v>
      </c>
      <c r="U59" s="52">
        <v>1084</v>
      </c>
      <c r="V59" s="50">
        <v>362</v>
      </c>
      <c r="W59" s="51">
        <v>564</v>
      </c>
      <c r="X59" s="51">
        <v>513</v>
      </c>
      <c r="Y59" s="52">
        <v>1069</v>
      </c>
      <c r="Z59" s="50">
        <v>630</v>
      </c>
      <c r="AA59" s="51">
        <v>804</v>
      </c>
      <c r="AB59" s="51">
        <v>864</v>
      </c>
      <c r="AC59" s="52">
        <v>882</v>
      </c>
      <c r="AD59" s="50">
        <v>353</v>
      </c>
      <c r="AE59" s="51">
        <v>545</v>
      </c>
      <c r="AF59" s="51">
        <v>702</v>
      </c>
      <c r="AG59" s="52">
        <v>1375</v>
      </c>
      <c r="AH59" s="50">
        <v>627</v>
      </c>
      <c r="AI59" s="51">
        <v>1253</v>
      </c>
      <c r="AJ59" s="51">
        <v>1074</v>
      </c>
      <c r="AK59" s="52">
        <v>1191</v>
      </c>
      <c r="AL59" s="50">
        <v>492</v>
      </c>
      <c r="AM59" s="51">
        <v>831</v>
      </c>
      <c r="AN59" s="51">
        <v>1339</v>
      </c>
      <c r="AO59" s="52">
        <v>1923</v>
      </c>
      <c r="AP59" s="50">
        <v>729</v>
      </c>
      <c r="AQ59" s="51">
        <v>1054</v>
      </c>
      <c r="AR59" s="51">
        <v>1659</v>
      </c>
      <c r="AS59" s="52">
        <v>1948</v>
      </c>
      <c r="AT59" s="50">
        <v>571</v>
      </c>
      <c r="AU59" s="51">
        <v>1431</v>
      </c>
      <c r="AV59" s="51">
        <v>1360</v>
      </c>
      <c r="AW59" s="52"/>
      <c r="AZ59" s="49"/>
      <c r="BA59" s="116"/>
    </row>
    <row r="60" spans="1:53" x14ac:dyDescent="0.3">
      <c r="A60" s="50" t="s">
        <v>144</v>
      </c>
      <c r="B60" s="108">
        <v>462</v>
      </c>
      <c r="C60" s="109">
        <v>603</v>
      </c>
      <c r="D60" s="109">
        <v>590</v>
      </c>
      <c r="E60" s="110">
        <v>981</v>
      </c>
      <c r="F60" s="108">
        <v>403</v>
      </c>
      <c r="G60" s="109">
        <v>632</v>
      </c>
      <c r="H60" s="109">
        <v>617</v>
      </c>
      <c r="I60" s="110">
        <v>1062</v>
      </c>
      <c r="J60" s="108">
        <v>660</v>
      </c>
      <c r="K60" s="109">
        <v>638</v>
      </c>
      <c r="L60" s="109">
        <v>593</v>
      </c>
      <c r="M60" s="110">
        <v>1174</v>
      </c>
      <c r="N60" s="108">
        <v>379</v>
      </c>
      <c r="O60" s="109">
        <v>577</v>
      </c>
      <c r="P60" s="109">
        <v>593</v>
      </c>
      <c r="Q60" s="110">
        <v>1224</v>
      </c>
      <c r="R60" s="108">
        <v>895</v>
      </c>
      <c r="S60" s="109">
        <v>725</v>
      </c>
      <c r="T60" s="109">
        <v>949</v>
      </c>
      <c r="U60" s="110">
        <v>1086</v>
      </c>
      <c r="V60" s="108">
        <v>855</v>
      </c>
      <c r="W60" s="109">
        <v>1159</v>
      </c>
      <c r="X60" s="109">
        <v>1610</v>
      </c>
      <c r="Y60" s="110">
        <v>1350</v>
      </c>
      <c r="Z60" s="108">
        <v>1058</v>
      </c>
      <c r="AA60" s="109">
        <v>923</v>
      </c>
      <c r="AB60" s="109">
        <v>1023</v>
      </c>
      <c r="AC60" s="110">
        <v>967</v>
      </c>
      <c r="AD60" s="108">
        <v>621</v>
      </c>
      <c r="AE60" s="109">
        <v>1261</v>
      </c>
      <c r="AF60" s="109">
        <v>1424</v>
      </c>
      <c r="AG60" s="110">
        <v>2129</v>
      </c>
      <c r="AH60" s="108">
        <v>2525</v>
      </c>
      <c r="AI60" s="109">
        <v>2473</v>
      </c>
      <c r="AJ60" s="109">
        <v>2791</v>
      </c>
      <c r="AK60" s="110">
        <v>2601</v>
      </c>
      <c r="AL60" s="108">
        <v>2296</v>
      </c>
      <c r="AM60" s="109">
        <v>2330</v>
      </c>
      <c r="AN60" s="109">
        <v>2622</v>
      </c>
      <c r="AO60" s="110">
        <v>2768</v>
      </c>
      <c r="AP60" s="108">
        <v>2038</v>
      </c>
      <c r="AQ60" s="109">
        <v>1737</v>
      </c>
      <c r="AR60" s="109">
        <v>2336</v>
      </c>
      <c r="AS60" s="110">
        <v>2500</v>
      </c>
      <c r="AT60" s="108">
        <v>1712</v>
      </c>
      <c r="AU60" s="109">
        <v>1354</v>
      </c>
      <c r="AV60" s="109">
        <v>1844</v>
      </c>
      <c r="AW60" s="110"/>
      <c r="AZ60" s="49"/>
      <c r="BA60" s="116"/>
    </row>
    <row r="61" spans="1:53" s="35" customFormat="1" x14ac:dyDescent="0.3">
      <c r="A61" s="57" t="s">
        <v>78</v>
      </c>
      <c r="B61" s="57">
        <v>520</v>
      </c>
      <c r="C61" s="58">
        <v>1991</v>
      </c>
      <c r="D61" s="58">
        <v>2816</v>
      </c>
      <c r="E61" s="59">
        <v>4625</v>
      </c>
      <c r="F61" s="57">
        <v>498</v>
      </c>
      <c r="G61" s="58">
        <v>2519</v>
      </c>
      <c r="H61" s="58">
        <v>2830</v>
      </c>
      <c r="I61" s="59">
        <v>4620</v>
      </c>
      <c r="J61" s="57">
        <v>824</v>
      </c>
      <c r="K61" s="58">
        <v>2575</v>
      </c>
      <c r="L61" s="58">
        <v>2654</v>
      </c>
      <c r="M61" s="59">
        <v>4876</v>
      </c>
      <c r="N61" s="57">
        <v>575</v>
      </c>
      <c r="O61" s="58">
        <v>3431</v>
      </c>
      <c r="P61" s="58">
        <v>3004</v>
      </c>
      <c r="Q61" s="59">
        <v>4923</v>
      </c>
      <c r="R61" s="57">
        <v>1171</v>
      </c>
      <c r="S61" s="58">
        <v>3636</v>
      </c>
      <c r="T61" s="58">
        <v>4401</v>
      </c>
      <c r="U61" s="59">
        <v>5235</v>
      </c>
      <c r="V61" s="57">
        <v>1206</v>
      </c>
      <c r="W61" s="58">
        <v>3418</v>
      </c>
      <c r="X61" s="58">
        <v>4407</v>
      </c>
      <c r="Y61" s="59">
        <v>5540</v>
      </c>
      <c r="Z61" s="57">
        <v>2636</v>
      </c>
      <c r="AA61" s="58">
        <v>3627</v>
      </c>
      <c r="AB61" s="58">
        <v>3619</v>
      </c>
      <c r="AC61" s="59">
        <v>3384</v>
      </c>
      <c r="AD61" s="57">
        <v>912</v>
      </c>
      <c r="AE61" s="58">
        <v>3787</v>
      </c>
      <c r="AF61" s="58">
        <v>4520</v>
      </c>
      <c r="AG61" s="59">
        <v>6588</v>
      </c>
      <c r="AH61" s="57">
        <v>4069</v>
      </c>
      <c r="AI61" s="58">
        <v>6671</v>
      </c>
      <c r="AJ61" s="58">
        <v>7177</v>
      </c>
      <c r="AK61" s="59">
        <v>7315</v>
      </c>
      <c r="AL61" s="57">
        <v>3096</v>
      </c>
      <c r="AM61" s="58">
        <v>5604</v>
      </c>
      <c r="AN61" s="58">
        <v>6341</v>
      </c>
      <c r="AO61" s="59">
        <v>8010</v>
      </c>
      <c r="AP61" s="57">
        <v>2424</v>
      </c>
      <c r="AQ61" s="58">
        <v>5452</v>
      </c>
      <c r="AR61" s="58">
        <v>6969</v>
      </c>
      <c r="AS61" s="59">
        <v>7815</v>
      </c>
      <c r="AT61" s="57">
        <v>3141</v>
      </c>
      <c r="AU61" s="58">
        <v>6300</v>
      </c>
      <c r="AV61" s="58">
        <v>7405</v>
      </c>
      <c r="AW61" s="59"/>
    </row>
    <row r="62" spans="1:53" x14ac:dyDescent="0.3">
      <c r="A62" s="111"/>
      <c r="B62" s="111"/>
      <c r="C62" s="112"/>
      <c r="D62" s="112"/>
      <c r="E62" s="86"/>
      <c r="F62" s="111"/>
      <c r="G62" s="112"/>
      <c r="H62" s="112"/>
      <c r="I62" s="86"/>
      <c r="J62" s="111"/>
      <c r="K62" s="112"/>
      <c r="L62" s="112"/>
      <c r="M62" s="86"/>
      <c r="N62" s="111"/>
      <c r="O62" s="112"/>
      <c r="P62" s="112"/>
      <c r="Q62" s="86"/>
      <c r="R62" s="111"/>
      <c r="S62" s="112"/>
      <c r="T62" s="112"/>
      <c r="U62" s="86"/>
      <c r="V62" s="111"/>
      <c r="W62" s="112"/>
      <c r="X62" s="112"/>
      <c r="Y62" s="86"/>
      <c r="Z62" s="111"/>
      <c r="AA62" s="112"/>
      <c r="AB62" s="112"/>
      <c r="AC62" s="86"/>
      <c r="AD62" s="111"/>
      <c r="AE62" s="112"/>
      <c r="AF62" s="112"/>
      <c r="AG62" s="86"/>
      <c r="AH62" s="111"/>
      <c r="AI62" s="112"/>
      <c r="AJ62" s="112"/>
      <c r="AK62" s="86"/>
      <c r="AL62" s="111"/>
      <c r="AM62" s="112"/>
      <c r="AN62" s="112"/>
      <c r="AO62" s="86"/>
      <c r="AP62" s="111"/>
      <c r="AQ62" s="112"/>
      <c r="AR62" s="112"/>
      <c r="AS62" s="86"/>
      <c r="AT62" s="111"/>
      <c r="AU62" s="112"/>
      <c r="AV62" s="112"/>
      <c r="AW62" s="86"/>
    </row>
    <row r="63" spans="1:53" x14ac:dyDescent="0.3">
      <c r="A63" s="87" t="s">
        <v>49</v>
      </c>
      <c r="B63" s="88"/>
      <c r="C63" s="15"/>
      <c r="D63" s="15"/>
      <c r="E63" s="74"/>
      <c r="F63" s="88"/>
      <c r="G63" s="15"/>
      <c r="H63" s="15"/>
      <c r="I63" s="74"/>
      <c r="J63" s="88"/>
      <c r="K63" s="15"/>
      <c r="L63" s="15"/>
      <c r="M63" s="74"/>
      <c r="N63" s="88"/>
      <c r="O63" s="15"/>
      <c r="P63" s="15"/>
      <c r="Q63" s="74"/>
      <c r="R63" s="88"/>
      <c r="S63" s="15"/>
      <c r="T63" s="15"/>
      <c r="U63" s="74"/>
      <c r="V63" s="88"/>
      <c r="W63" s="15"/>
      <c r="X63" s="15"/>
      <c r="Y63" s="74"/>
      <c r="Z63" s="88"/>
      <c r="AA63" s="15"/>
      <c r="AB63" s="15"/>
      <c r="AC63" s="74"/>
      <c r="AD63" s="88"/>
      <c r="AE63" s="15"/>
      <c r="AF63" s="15"/>
      <c r="AG63" s="74"/>
      <c r="AH63" s="88"/>
      <c r="AI63" s="15"/>
      <c r="AJ63" s="15"/>
      <c r="AK63" s="74"/>
      <c r="AL63" s="88"/>
      <c r="AM63" s="15"/>
      <c r="AN63" s="15"/>
      <c r="AO63" s="74"/>
      <c r="AP63" s="88"/>
      <c r="AQ63" s="15"/>
      <c r="AR63" s="15"/>
      <c r="AS63" s="74"/>
      <c r="AT63" s="88"/>
      <c r="AU63" s="15"/>
      <c r="AV63" s="15"/>
      <c r="AW63" s="74"/>
    </row>
    <row r="64" spans="1:53" x14ac:dyDescent="0.3">
      <c r="A64" s="46" t="s">
        <v>74</v>
      </c>
      <c r="B64" s="46"/>
      <c r="C64" s="47"/>
      <c r="D64" s="47"/>
      <c r="E64" s="48"/>
      <c r="F64" s="46"/>
      <c r="G64" s="47"/>
      <c r="H64" s="47"/>
      <c r="I64" s="48"/>
      <c r="J64" s="46"/>
      <c r="K64" s="47"/>
      <c r="L64" s="47"/>
      <c r="M64" s="48"/>
      <c r="N64" s="46"/>
      <c r="O64" s="47"/>
      <c r="P64" s="47"/>
      <c r="Q64" s="48"/>
      <c r="R64" s="46"/>
      <c r="S64" s="47"/>
      <c r="T64" s="47"/>
      <c r="U64" s="48"/>
      <c r="V64" s="46">
        <v>19967.405130626201</v>
      </c>
      <c r="W64" s="47">
        <v>19825.958156163397</v>
      </c>
      <c r="X64" s="47">
        <v>19519.534126960098</v>
      </c>
      <c r="Y64" s="48">
        <v>19050</v>
      </c>
      <c r="Z64" s="46">
        <v>18711.857044328997</v>
      </c>
      <c r="AA64" s="47">
        <v>18455.571173447202</v>
      </c>
      <c r="AB64" s="47">
        <v>18292.8801478028</v>
      </c>
      <c r="AC64" s="48">
        <v>17991</v>
      </c>
      <c r="AD64" s="46">
        <v>18118.975514318699</v>
      </c>
      <c r="AE64" s="47">
        <v>18370.193082396301</v>
      </c>
      <c r="AF64" s="47">
        <v>18845.965388135603</v>
      </c>
      <c r="AG64" s="48">
        <v>19861.156885248602</v>
      </c>
      <c r="AH64" s="46">
        <v>20852</v>
      </c>
      <c r="AI64" s="47">
        <v>22107</v>
      </c>
      <c r="AJ64" s="47">
        <v>22825.349535832804</v>
      </c>
      <c r="AK64" s="48">
        <v>22872.449955406701</v>
      </c>
      <c r="AL64" s="46">
        <v>22744.4950552269</v>
      </c>
      <c r="AM64" s="47">
        <v>22478</v>
      </c>
      <c r="AN64" s="47">
        <v>22239</v>
      </c>
      <c r="AO64" s="48">
        <v>22353</v>
      </c>
      <c r="AP64" s="46">
        <v>22962</v>
      </c>
      <c r="AQ64" s="47">
        <v>23569</v>
      </c>
      <c r="AR64" s="47">
        <v>24089</v>
      </c>
      <c r="AS64" s="48">
        <v>24402</v>
      </c>
      <c r="AT64" s="46">
        <v>24590</v>
      </c>
      <c r="AU64" s="47">
        <v>24660</v>
      </c>
      <c r="AV64" s="47">
        <v>24881</v>
      </c>
      <c r="AW64" s="48"/>
    </row>
    <row r="65" spans="1:49" x14ac:dyDescent="0.3">
      <c r="A65" s="50" t="s">
        <v>278</v>
      </c>
      <c r="B65" s="50"/>
      <c r="C65" s="51"/>
      <c r="D65" s="51"/>
      <c r="E65" s="52"/>
      <c r="F65" s="50"/>
      <c r="G65" s="51"/>
      <c r="H65" s="51"/>
      <c r="I65" s="52"/>
      <c r="J65" s="50"/>
      <c r="K65" s="51"/>
      <c r="L65" s="51"/>
      <c r="M65" s="52"/>
      <c r="N65" s="50"/>
      <c r="O65" s="51"/>
      <c r="P65" s="51"/>
      <c r="Q65" s="52"/>
      <c r="R65" s="50"/>
      <c r="S65" s="51"/>
      <c r="T65" s="51"/>
      <c r="U65" s="52"/>
      <c r="V65" s="50">
        <v>19322.691227705502</v>
      </c>
      <c r="W65" s="51">
        <v>18184.7940491134</v>
      </c>
      <c r="X65" s="51">
        <v>16713.973791981301</v>
      </c>
      <c r="Y65" s="52">
        <v>15186</v>
      </c>
      <c r="Z65" s="50">
        <v>14258.215863893</v>
      </c>
      <c r="AA65" s="51">
        <v>13724.292103583701</v>
      </c>
      <c r="AB65" s="51">
        <v>13702.9691854023</v>
      </c>
      <c r="AC65" s="52">
        <v>13986</v>
      </c>
      <c r="AD65" s="50">
        <v>14774.257244873699</v>
      </c>
      <c r="AE65" s="51">
        <v>15797.673014158099</v>
      </c>
      <c r="AF65" s="51">
        <v>16907.202848992001</v>
      </c>
      <c r="AG65" s="52">
        <v>18368.6688974606</v>
      </c>
      <c r="AH65" s="50">
        <v>19321</v>
      </c>
      <c r="AI65" s="51">
        <v>23673</v>
      </c>
      <c r="AJ65" s="51">
        <v>34111.476220887402</v>
      </c>
      <c r="AK65" s="52">
        <v>44024.953372456897</v>
      </c>
      <c r="AL65" s="50">
        <v>54047.784142332399</v>
      </c>
      <c r="AM65" s="51">
        <v>64196</v>
      </c>
      <c r="AN65" s="51">
        <v>63971</v>
      </c>
      <c r="AO65" s="52">
        <v>64462</v>
      </c>
      <c r="AP65" s="50">
        <v>65165</v>
      </c>
      <c r="AQ65" s="51">
        <v>64002</v>
      </c>
      <c r="AR65" s="51">
        <v>63154</v>
      </c>
      <c r="AS65" s="52">
        <v>61947</v>
      </c>
      <c r="AT65" s="50">
        <v>59941</v>
      </c>
      <c r="AU65" s="51">
        <v>59690</v>
      </c>
      <c r="AV65" s="51">
        <v>59628</v>
      </c>
      <c r="AW65" s="52"/>
    </row>
    <row r="66" spans="1:49" x14ac:dyDescent="0.3">
      <c r="A66" s="50" t="s">
        <v>76</v>
      </c>
      <c r="B66" s="50"/>
      <c r="C66" s="51"/>
      <c r="D66" s="51"/>
      <c r="E66" s="52"/>
      <c r="F66" s="50"/>
      <c r="G66" s="51"/>
      <c r="H66" s="51"/>
      <c r="I66" s="52"/>
      <c r="J66" s="50"/>
      <c r="K66" s="51"/>
      <c r="L66" s="51"/>
      <c r="M66" s="52"/>
      <c r="N66" s="50"/>
      <c r="O66" s="51"/>
      <c r="P66" s="51"/>
      <c r="Q66" s="52"/>
      <c r="R66" s="50"/>
      <c r="S66" s="51"/>
      <c r="T66" s="51"/>
      <c r="U66" s="52"/>
      <c r="V66" s="50">
        <v>9161.5364134852898</v>
      </c>
      <c r="W66" s="51">
        <v>9167.8101427953297</v>
      </c>
      <c r="X66" s="51">
        <v>9090.7764556387283</v>
      </c>
      <c r="Y66" s="52">
        <v>8910</v>
      </c>
      <c r="Z66" s="50">
        <v>8712.5845321917113</v>
      </c>
      <c r="AA66" s="51">
        <v>8464.5895634533917</v>
      </c>
      <c r="AB66" s="51">
        <v>8481.7052131170803</v>
      </c>
      <c r="AC66" s="52">
        <v>8498</v>
      </c>
      <c r="AD66" s="50">
        <v>8709.5520249826113</v>
      </c>
      <c r="AE66" s="51">
        <v>9055.418848851441</v>
      </c>
      <c r="AF66" s="51">
        <v>9567.6464689150507</v>
      </c>
      <c r="AG66" s="52">
        <v>10167.228190526399</v>
      </c>
      <c r="AH66" s="50">
        <v>10822</v>
      </c>
      <c r="AI66" s="51">
        <v>11334</v>
      </c>
      <c r="AJ66" s="51">
        <v>11434.817238975202</v>
      </c>
      <c r="AK66" s="52">
        <v>11396.3811570949</v>
      </c>
      <c r="AL66" s="50">
        <v>11135.7122317954</v>
      </c>
      <c r="AM66" s="51">
        <v>10936</v>
      </c>
      <c r="AN66" s="51">
        <v>10757</v>
      </c>
      <c r="AO66" s="52">
        <v>10656</v>
      </c>
      <c r="AP66" s="50">
        <v>10615</v>
      </c>
      <c r="AQ66" s="51">
        <v>10330</v>
      </c>
      <c r="AR66" s="51">
        <v>10046</v>
      </c>
      <c r="AS66" s="52">
        <v>9704</v>
      </c>
      <c r="AT66" s="50">
        <v>9421</v>
      </c>
      <c r="AU66" s="51">
        <v>9370</v>
      </c>
      <c r="AV66" s="51">
        <v>9419</v>
      </c>
      <c r="AW66" s="52"/>
    </row>
    <row r="67" spans="1:49" x14ac:dyDescent="0.3">
      <c r="A67" s="50" t="s">
        <v>143</v>
      </c>
      <c r="B67" s="50"/>
      <c r="C67" s="51"/>
      <c r="D67" s="51"/>
      <c r="E67" s="52"/>
      <c r="F67" s="50"/>
      <c r="G67" s="51"/>
      <c r="H67" s="51"/>
      <c r="I67" s="52"/>
      <c r="J67" s="50"/>
      <c r="K67" s="51"/>
      <c r="L67" s="51"/>
      <c r="M67" s="52"/>
      <c r="N67" s="50"/>
      <c r="O67" s="51"/>
      <c r="P67" s="51"/>
      <c r="Q67" s="52"/>
      <c r="R67" s="50"/>
      <c r="S67" s="51"/>
      <c r="T67" s="51"/>
      <c r="U67" s="52"/>
      <c r="V67" s="50">
        <v>22338.170593910399</v>
      </c>
      <c r="W67" s="51">
        <v>22883.667578316003</v>
      </c>
      <c r="X67" s="51">
        <v>22974.6604648139</v>
      </c>
      <c r="Y67" s="52">
        <v>22757</v>
      </c>
      <c r="Z67" s="50">
        <v>22460.033646621203</v>
      </c>
      <c r="AA67" s="51">
        <v>21974.168665966397</v>
      </c>
      <c r="AB67" s="51">
        <v>21855.841567855001</v>
      </c>
      <c r="AC67" s="52">
        <v>21751</v>
      </c>
      <c r="AD67" s="50">
        <v>22141.972152261202</v>
      </c>
      <c r="AE67" s="51">
        <v>22663.315100879398</v>
      </c>
      <c r="AF67" s="51">
        <v>23636.408933381503</v>
      </c>
      <c r="AG67" s="52">
        <v>24744.5055257731</v>
      </c>
      <c r="AH67" s="50">
        <v>25436</v>
      </c>
      <c r="AI67" s="51">
        <v>26092</v>
      </c>
      <c r="AJ67" s="51">
        <v>26299.570453403001</v>
      </c>
      <c r="AK67" s="52">
        <v>26294.832139575403</v>
      </c>
      <c r="AL67" s="50">
        <v>26558.948233044401</v>
      </c>
      <c r="AM67" s="51">
        <v>27150</v>
      </c>
      <c r="AN67" s="51">
        <v>28020</v>
      </c>
      <c r="AO67" s="52">
        <v>28510</v>
      </c>
      <c r="AP67" s="50">
        <v>30005</v>
      </c>
      <c r="AQ67" s="51">
        <v>30595</v>
      </c>
      <c r="AR67" s="51">
        <v>31324</v>
      </c>
      <c r="AS67" s="52">
        <v>31887</v>
      </c>
      <c r="AT67" s="50">
        <v>31621</v>
      </c>
      <c r="AU67" s="51">
        <v>31874</v>
      </c>
      <c r="AV67" s="51">
        <v>32252</v>
      </c>
      <c r="AW67" s="52"/>
    </row>
    <row r="68" spans="1:49" x14ac:dyDescent="0.3">
      <c r="A68" s="50" t="s">
        <v>144</v>
      </c>
      <c r="B68" s="108"/>
      <c r="C68" s="109"/>
      <c r="D68" s="109"/>
      <c r="E68" s="110"/>
      <c r="F68" s="108"/>
      <c r="G68" s="109"/>
      <c r="H68" s="109"/>
      <c r="I68" s="110"/>
      <c r="J68" s="108"/>
      <c r="K68" s="109"/>
      <c r="L68" s="109"/>
      <c r="M68" s="110"/>
      <c r="N68" s="108"/>
      <c r="O68" s="109"/>
      <c r="P68" s="109"/>
      <c r="Q68" s="110"/>
      <c r="R68" s="108"/>
      <c r="S68" s="109"/>
      <c r="T68" s="109"/>
      <c r="U68" s="110"/>
      <c r="V68" s="108">
        <v>24592.0721162441</v>
      </c>
      <c r="W68" s="109">
        <v>25861.983252807</v>
      </c>
      <c r="X68" s="109">
        <v>27565.100967627699</v>
      </c>
      <c r="Y68" s="110">
        <v>29352</v>
      </c>
      <c r="Z68" s="108">
        <v>30407.0047191091</v>
      </c>
      <c r="AA68" s="109">
        <v>30935.691193803799</v>
      </c>
      <c r="AB68" s="109">
        <v>31491.246712840199</v>
      </c>
      <c r="AC68" s="110">
        <v>31525</v>
      </c>
      <c r="AD68" s="108">
        <v>32337.533074871102</v>
      </c>
      <c r="AE68" s="109">
        <v>33382.575955701599</v>
      </c>
      <c r="AF68" s="109">
        <v>34891.034111926398</v>
      </c>
      <c r="AG68" s="110">
        <v>36447.372904627504</v>
      </c>
      <c r="AH68" s="108">
        <v>37370</v>
      </c>
      <c r="AI68" s="109">
        <v>38204</v>
      </c>
      <c r="AJ68" s="109">
        <v>38684.356768151607</v>
      </c>
      <c r="AK68" s="110">
        <v>38502.137732130897</v>
      </c>
      <c r="AL68" s="108">
        <v>39126.703610197503</v>
      </c>
      <c r="AM68" s="109">
        <v>39889</v>
      </c>
      <c r="AN68" s="109">
        <v>40663</v>
      </c>
      <c r="AO68" s="110">
        <v>42249</v>
      </c>
      <c r="AP68" s="108">
        <v>43632</v>
      </c>
      <c r="AQ68" s="109">
        <v>44191</v>
      </c>
      <c r="AR68" s="109">
        <v>45107</v>
      </c>
      <c r="AS68" s="110">
        <v>44899</v>
      </c>
      <c r="AT68" s="108">
        <v>44451</v>
      </c>
      <c r="AU68" s="109">
        <v>45312</v>
      </c>
      <c r="AV68" s="109">
        <v>46786</v>
      </c>
      <c r="AW68" s="110"/>
    </row>
    <row r="69" spans="1:49" x14ac:dyDescent="0.3">
      <c r="A69" s="57" t="s">
        <v>78</v>
      </c>
      <c r="B69" s="57"/>
      <c r="C69" s="58"/>
      <c r="D69" s="58"/>
      <c r="E69" s="59"/>
      <c r="F69" s="57"/>
      <c r="G69" s="58"/>
      <c r="H69" s="58"/>
      <c r="I69" s="59"/>
      <c r="J69" s="57"/>
      <c r="K69" s="58"/>
      <c r="L69" s="58"/>
      <c r="M69" s="59"/>
      <c r="N69" s="57"/>
      <c r="O69" s="58"/>
      <c r="P69" s="58"/>
      <c r="Q69" s="59"/>
      <c r="R69" s="57"/>
      <c r="S69" s="58"/>
      <c r="T69" s="58"/>
      <c r="U69" s="59"/>
      <c r="V69" s="57">
        <v>94639.920533150405</v>
      </c>
      <c r="W69" s="58">
        <v>95342.278020600803</v>
      </c>
      <c r="X69" s="58">
        <v>95452.856035329401</v>
      </c>
      <c r="Y69" s="59">
        <v>95002</v>
      </c>
      <c r="Z69" s="57">
        <v>94229.70082457531</v>
      </c>
      <c r="AA69" s="58">
        <v>93076.403099820294</v>
      </c>
      <c r="AB69" s="58">
        <v>93286.714588864197</v>
      </c>
      <c r="AC69" s="59">
        <v>93199</v>
      </c>
      <c r="AD69" s="57">
        <v>95766</v>
      </c>
      <c r="AE69" s="58">
        <v>99074.107442232096</v>
      </c>
      <c r="AF69" s="58">
        <v>103663</v>
      </c>
      <c r="AG69" s="59">
        <v>109371.686077586</v>
      </c>
      <c r="AH69" s="57">
        <v>113480</v>
      </c>
      <c r="AI69" s="58">
        <v>120917</v>
      </c>
      <c r="AJ69" s="58">
        <v>132788.189532638</v>
      </c>
      <c r="AK69" s="59">
        <v>142611.33279473498</v>
      </c>
      <c r="AL69" s="57">
        <v>153385.05037267003</v>
      </c>
      <c r="AM69" s="58">
        <v>164603</v>
      </c>
      <c r="AN69" s="58">
        <v>165649</v>
      </c>
      <c r="AO69" s="59">
        <v>168363</v>
      </c>
      <c r="AP69" s="57">
        <v>172654</v>
      </c>
      <c r="AQ69" s="479">
        <v>173049</v>
      </c>
      <c r="AR69" s="479">
        <v>174100</v>
      </c>
      <c r="AS69" s="480">
        <v>173241</v>
      </c>
      <c r="AT69" s="57">
        <v>170325</v>
      </c>
      <c r="AU69" s="58">
        <v>170944</v>
      </c>
      <c r="AV69" s="58">
        <v>172743</v>
      </c>
      <c r="AW69" s="59"/>
    </row>
    <row r="70" spans="1:49" x14ac:dyDescent="0.3">
      <c r="A70" s="111"/>
      <c r="B70" s="111"/>
      <c r="C70" s="112"/>
      <c r="D70" s="112"/>
      <c r="E70" s="86"/>
      <c r="F70" s="111"/>
      <c r="G70" s="112"/>
      <c r="H70" s="112"/>
      <c r="I70" s="86"/>
      <c r="J70" s="111"/>
      <c r="K70" s="112"/>
      <c r="L70" s="112"/>
      <c r="M70" s="86"/>
      <c r="N70" s="111"/>
      <c r="O70" s="112"/>
      <c r="P70" s="112"/>
      <c r="Q70" s="86"/>
      <c r="R70" s="111"/>
      <c r="S70" s="112"/>
      <c r="T70" s="112"/>
      <c r="U70" s="86"/>
      <c r="V70" s="111"/>
      <c r="W70" s="112"/>
      <c r="X70" s="112"/>
      <c r="Y70" s="86"/>
      <c r="Z70" s="111"/>
      <c r="AA70" s="112"/>
      <c r="AB70" s="112"/>
      <c r="AC70" s="86"/>
      <c r="AD70" s="111"/>
      <c r="AE70" s="112"/>
      <c r="AF70" s="112"/>
      <c r="AG70" s="86"/>
      <c r="AH70" s="111"/>
      <c r="AI70" s="112"/>
      <c r="AJ70" s="112"/>
      <c r="AK70" s="86"/>
      <c r="AL70" s="111"/>
      <c r="AM70" s="112"/>
      <c r="AN70" s="112"/>
      <c r="AO70" s="86"/>
      <c r="AP70" s="111"/>
      <c r="AQ70" s="112"/>
      <c r="AR70" s="112"/>
      <c r="AS70" s="86"/>
      <c r="AT70" s="111"/>
      <c r="AU70" s="112"/>
      <c r="AV70" s="112"/>
      <c r="AW70" s="86"/>
    </row>
    <row r="71" spans="1:49" x14ac:dyDescent="0.3">
      <c r="A71" s="87" t="s">
        <v>95</v>
      </c>
      <c r="B71" s="88"/>
      <c r="C71" s="15"/>
      <c r="D71" s="15"/>
      <c r="E71" s="74"/>
      <c r="F71" s="88"/>
      <c r="G71" s="15"/>
      <c r="H71" s="15"/>
      <c r="I71" s="74"/>
      <c r="J71" s="88"/>
      <c r="K71" s="15"/>
      <c r="L71" s="15"/>
      <c r="M71" s="74"/>
      <c r="N71" s="88"/>
      <c r="O71" s="15"/>
      <c r="P71" s="15"/>
      <c r="Q71" s="74"/>
      <c r="R71" s="88"/>
      <c r="S71" s="15"/>
      <c r="T71" s="15"/>
      <c r="U71" s="74"/>
      <c r="V71" s="88"/>
      <c r="W71" s="15"/>
      <c r="X71" s="15"/>
      <c r="Y71" s="74"/>
      <c r="Z71" s="88"/>
      <c r="AA71" s="15"/>
      <c r="AB71" s="15"/>
      <c r="AC71" s="74"/>
      <c r="AD71" s="88"/>
      <c r="AE71" s="15"/>
      <c r="AF71" s="15"/>
      <c r="AG71" s="74"/>
      <c r="AH71" s="88"/>
      <c r="AI71" s="15"/>
      <c r="AJ71" s="15"/>
      <c r="AK71" s="74"/>
      <c r="AL71" s="88"/>
      <c r="AM71" s="15"/>
      <c r="AN71" s="15"/>
      <c r="AO71" s="74"/>
      <c r="AP71" s="88"/>
      <c r="AQ71" s="15"/>
      <c r="AR71" s="15"/>
      <c r="AS71" s="74"/>
      <c r="AT71" s="88"/>
      <c r="AU71" s="15"/>
      <c r="AV71" s="15"/>
      <c r="AW71" s="74"/>
    </row>
    <row r="72" spans="1:49" x14ac:dyDescent="0.3">
      <c r="A72" s="46" t="s">
        <v>74</v>
      </c>
      <c r="B72" s="89"/>
      <c r="C72" s="90"/>
      <c r="D72" s="90"/>
      <c r="E72" s="91"/>
      <c r="F72" s="89"/>
      <c r="G72" s="90"/>
      <c r="H72" s="90"/>
      <c r="I72" s="91"/>
      <c r="J72" s="89"/>
      <c r="K72" s="90"/>
      <c r="L72" s="90"/>
      <c r="M72" s="91"/>
      <c r="N72" s="89"/>
      <c r="O72" s="90"/>
      <c r="P72" s="90"/>
      <c r="Q72" s="91"/>
      <c r="R72" s="89"/>
      <c r="S72" s="90"/>
      <c r="T72" s="90"/>
      <c r="U72" s="91"/>
      <c r="V72" s="89">
        <f t="shared" ref="V72:AJ76" si="0">+(SUM(S31:V31)/V64)*100</f>
        <v>15.835808305156757</v>
      </c>
      <c r="W72" s="90">
        <f t="shared" si="0"/>
        <v>12.776179491796988</v>
      </c>
      <c r="X72" s="90">
        <f t="shared" si="0"/>
        <v>12.684728968916245</v>
      </c>
      <c r="Y72" s="91">
        <f t="shared" si="0"/>
        <v>11.874015748031496</v>
      </c>
      <c r="Z72" s="89">
        <f t="shared" si="0"/>
        <v>12.87953405314412</v>
      </c>
      <c r="AA72" s="90">
        <f t="shared" si="0"/>
        <v>16.103538449549262</v>
      </c>
      <c r="AB72" s="90">
        <f t="shared" si="0"/>
        <v>15.19170287864042</v>
      </c>
      <c r="AC72" s="91">
        <f t="shared" si="0"/>
        <v>16.202545717303096</v>
      </c>
      <c r="AD72" s="89">
        <f t="shared" si="0"/>
        <v>16.202753259464718</v>
      </c>
      <c r="AE72" s="90">
        <f t="shared" si="0"/>
        <v>16.086309270451522</v>
      </c>
      <c r="AF72" s="90">
        <f t="shared" si="0"/>
        <v>17.022878118663964</v>
      </c>
      <c r="AG72" s="91">
        <f>+(SUM(AD31:AG31)/AG64)*100</f>
        <v>16.793470419360723</v>
      </c>
      <c r="AH72" s="89">
        <f t="shared" si="0"/>
        <v>16.389281975290789</v>
      </c>
      <c r="AI72" s="90">
        <f t="shared" si="0"/>
        <v>15.348893564943964</v>
      </c>
      <c r="AJ72" s="90">
        <f t="shared" si="0"/>
        <v>14.924235519526555</v>
      </c>
      <c r="AK72" s="91">
        <v>14.8</v>
      </c>
      <c r="AL72" s="89">
        <f>+(SUM(AI31:AL31)/AL64)*100</f>
        <v>14.863743797362346</v>
      </c>
      <c r="AM72" s="90">
        <v>15.5</v>
      </c>
      <c r="AN72" s="90">
        <v>15.8</v>
      </c>
      <c r="AO72" s="91">
        <v>15.9</v>
      </c>
      <c r="AP72" s="89">
        <v>15.7</v>
      </c>
      <c r="AQ72" s="90">
        <v>15.3</v>
      </c>
      <c r="AR72" s="90">
        <v>15.3</v>
      </c>
      <c r="AS72" s="91">
        <v>15.4</v>
      </c>
      <c r="AT72" s="89">
        <v>15.5</v>
      </c>
      <c r="AU72" s="90">
        <v>16.399999999999999</v>
      </c>
      <c r="AV72" s="90">
        <v>16.7</v>
      </c>
      <c r="AW72" s="91"/>
    </row>
    <row r="73" spans="1:49" x14ac:dyDescent="0.3">
      <c r="A73" s="50" t="s">
        <v>278</v>
      </c>
      <c r="B73" s="92"/>
      <c r="C73" s="93"/>
      <c r="D73" s="93"/>
      <c r="E73" s="94"/>
      <c r="F73" s="92"/>
      <c r="G73" s="93"/>
      <c r="H73" s="93"/>
      <c r="I73" s="94"/>
      <c r="J73" s="92"/>
      <c r="K73" s="93"/>
      <c r="L73" s="93"/>
      <c r="M73" s="94"/>
      <c r="N73" s="92"/>
      <c r="O73" s="93"/>
      <c r="P73" s="93"/>
      <c r="Q73" s="94"/>
      <c r="R73" s="92"/>
      <c r="S73" s="93"/>
      <c r="T73" s="93"/>
      <c r="U73" s="94"/>
      <c r="V73" s="92">
        <f t="shared" si="0"/>
        <v>24.230579192233826</v>
      </c>
      <c r="W73" s="93">
        <f t="shared" si="0"/>
        <v>23.360176576798303</v>
      </c>
      <c r="X73" s="93">
        <f t="shared" si="0"/>
        <v>23.722664935027293</v>
      </c>
      <c r="Y73" s="94">
        <f t="shared" si="0"/>
        <v>24.351376267614906</v>
      </c>
      <c r="Z73" s="92">
        <f t="shared" si="0"/>
        <v>25.283668268266119</v>
      </c>
      <c r="AA73" s="93">
        <f t="shared" si="0"/>
        <v>28.074307737838812</v>
      </c>
      <c r="AB73" s="93">
        <f t="shared" si="0"/>
        <v>29.183456124677804</v>
      </c>
      <c r="AC73" s="94">
        <f t="shared" si="0"/>
        <v>30.03003003003003</v>
      </c>
      <c r="AD73" s="92">
        <f t="shared" si="0"/>
        <v>30.522803662623772</v>
      </c>
      <c r="AE73" s="93">
        <f t="shared" si="0"/>
        <v>31.293958558742407</v>
      </c>
      <c r="AF73" s="93">
        <f t="shared" si="0"/>
        <v>32.127429669075219</v>
      </c>
      <c r="AG73" s="94">
        <f t="shared" si="0"/>
        <v>32.114729772058233</v>
      </c>
      <c r="AH73" s="92">
        <f t="shared" si="0"/>
        <v>32.820415140542949</v>
      </c>
      <c r="AI73" s="93">
        <f t="shared" si="0"/>
        <v>28.070091219836108</v>
      </c>
      <c r="AJ73" s="93">
        <f t="shared" si="0"/>
        <v>20.272551196535897</v>
      </c>
      <c r="AK73" s="94">
        <v>16.3</v>
      </c>
      <c r="AL73" s="92">
        <f>+(SUM(AI32:AL32)/AL65)*100</f>
        <v>13.671184844628199</v>
      </c>
      <c r="AM73" s="93">
        <v>12.2</v>
      </c>
      <c r="AN73" s="93">
        <v>12.7</v>
      </c>
      <c r="AO73" s="94">
        <v>12.7</v>
      </c>
      <c r="AP73" s="92">
        <v>12.6</v>
      </c>
      <c r="AQ73" s="93">
        <v>12.6</v>
      </c>
      <c r="AR73" s="93">
        <v>12.6</v>
      </c>
      <c r="AS73" s="94">
        <v>12.7</v>
      </c>
      <c r="AT73" s="92">
        <v>13</v>
      </c>
      <c r="AU73" s="93">
        <v>13.2</v>
      </c>
      <c r="AV73" s="93">
        <v>13.7</v>
      </c>
      <c r="AW73" s="94"/>
    </row>
    <row r="74" spans="1:49" x14ac:dyDescent="0.3">
      <c r="A74" s="50" t="s">
        <v>76</v>
      </c>
      <c r="B74" s="92"/>
      <c r="C74" s="93"/>
      <c r="D74" s="93"/>
      <c r="E74" s="94"/>
      <c r="F74" s="92"/>
      <c r="G74" s="93"/>
      <c r="H74" s="93"/>
      <c r="I74" s="94"/>
      <c r="J74" s="92"/>
      <c r="K74" s="93"/>
      <c r="L74" s="93"/>
      <c r="M74" s="94"/>
      <c r="N74" s="92"/>
      <c r="O74" s="93"/>
      <c r="P74" s="93"/>
      <c r="Q74" s="94"/>
      <c r="R74" s="92"/>
      <c r="S74" s="93"/>
      <c r="T74" s="93"/>
      <c r="U74" s="94"/>
      <c r="V74" s="92">
        <f t="shared" si="0"/>
        <v>6.6801022489979838</v>
      </c>
      <c r="W74" s="93">
        <f t="shared" si="0"/>
        <v>5.5520346960937648</v>
      </c>
      <c r="X74" s="93">
        <f t="shared" si="0"/>
        <v>4.5980670852458099</v>
      </c>
      <c r="Y74" s="94">
        <f t="shared" si="0"/>
        <v>4.4556677890011223</v>
      </c>
      <c r="Z74" s="92">
        <f t="shared" si="0"/>
        <v>7.1964868482288775</v>
      </c>
      <c r="AA74" s="93">
        <f t="shared" si="0"/>
        <v>7.8208162963771226</v>
      </c>
      <c r="AB74" s="93">
        <f t="shared" si="0"/>
        <v>7.2037401047029981</v>
      </c>
      <c r="AC74" s="94">
        <f t="shared" si="0"/>
        <v>5.8837373499646972</v>
      </c>
      <c r="AD74" s="92">
        <f t="shared" si="0"/>
        <v>5.6145252775038825</v>
      </c>
      <c r="AE74" s="93">
        <f t="shared" si="0"/>
        <v>3.6630010741504613</v>
      </c>
      <c r="AF74" s="93">
        <f t="shared" si="0"/>
        <v>3.4667197767986457</v>
      </c>
      <c r="AG74" s="94">
        <f t="shared" si="0"/>
        <v>1.170052879555276</v>
      </c>
      <c r="AH74" s="92">
        <f t="shared" si="0"/>
        <v>1.5030056184329694</v>
      </c>
      <c r="AI74" s="93">
        <f t="shared" si="0"/>
        <v>2.9376670048046969</v>
      </c>
      <c r="AJ74" s="93">
        <f t="shared" si="0"/>
        <v>3.7614905303282695</v>
      </c>
      <c r="AK74" s="94">
        <v>5.8</v>
      </c>
      <c r="AL74" s="92">
        <f>+(SUM(AI33:AL33)/AL66)*100</f>
        <v>5.8949979836039406</v>
      </c>
      <c r="AM74" s="93">
        <v>5.9</v>
      </c>
      <c r="AN74" s="93">
        <v>5.6</v>
      </c>
      <c r="AO74" s="94">
        <v>5.8</v>
      </c>
      <c r="AP74" s="92">
        <v>5.6</v>
      </c>
      <c r="AQ74" s="93">
        <v>5.8</v>
      </c>
      <c r="AR74" s="93">
        <v>6.2</v>
      </c>
      <c r="AS74" s="94">
        <v>6.7</v>
      </c>
      <c r="AT74" s="92">
        <v>7</v>
      </c>
      <c r="AU74" s="93">
        <v>6.8</v>
      </c>
      <c r="AV74" s="93">
        <v>6.8</v>
      </c>
      <c r="AW74" s="94"/>
    </row>
    <row r="75" spans="1:49" x14ac:dyDescent="0.3">
      <c r="A75" s="50" t="s">
        <v>143</v>
      </c>
      <c r="B75" s="92"/>
      <c r="C75" s="93"/>
      <c r="D75" s="93"/>
      <c r="E75" s="94"/>
      <c r="F75" s="92"/>
      <c r="G75" s="93"/>
      <c r="H75" s="93"/>
      <c r="I75" s="94"/>
      <c r="J75" s="92"/>
      <c r="K75" s="93"/>
      <c r="L75" s="93"/>
      <c r="M75" s="94"/>
      <c r="N75" s="92"/>
      <c r="O75" s="93"/>
      <c r="P75" s="93"/>
      <c r="Q75" s="94"/>
      <c r="R75" s="92"/>
      <c r="S75" s="93"/>
      <c r="T75" s="93"/>
      <c r="U75" s="94"/>
      <c r="V75" s="92">
        <f t="shared" si="0"/>
        <v>12.780813845061692</v>
      </c>
      <c r="W75" s="93">
        <f t="shared" si="0"/>
        <v>10.929192147371891</v>
      </c>
      <c r="X75" s="93">
        <f t="shared" si="0"/>
        <v>9.7542246747547434</v>
      </c>
      <c r="Y75" s="94">
        <f t="shared" si="0"/>
        <v>8.8895724392494611</v>
      </c>
      <c r="Z75" s="92">
        <f t="shared" si="0"/>
        <v>8.6019461519846931</v>
      </c>
      <c r="AA75" s="93">
        <f t="shared" si="0"/>
        <v>9.9070869669428649</v>
      </c>
      <c r="AB75" s="93">
        <f t="shared" si="0"/>
        <v>10.120863994792822</v>
      </c>
      <c r="AC75" s="94">
        <f t="shared" si="0"/>
        <v>10.358144453128592</v>
      </c>
      <c r="AD75" s="92">
        <f t="shared" si="0"/>
        <v>10.374687813621817</v>
      </c>
      <c r="AE75" s="93">
        <f t="shared" si="0"/>
        <v>10.592799994480982</v>
      </c>
      <c r="AF75" s="93">
        <f t="shared" si="0"/>
        <v>11.447151149163263</v>
      </c>
      <c r="AG75" s="94">
        <f t="shared" si="0"/>
        <v>12.385161869092684</v>
      </c>
      <c r="AH75" s="92">
        <f t="shared" si="0"/>
        <v>13.71189896834632</v>
      </c>
      <c r="AI75" s="93">
        <f t="shared" si="0"/>
        <v>14.921199859763872</v>
      </c>
      <c r="AJ75" s="93">
        <f t="shared" si="0"/>
        <v>15.468072187547314</v>
      </c>
      <c r="AK75" s="94">
        <v>15.2</v>
      </c>
      <c r="AL75" s="92">
        <f>+(SUM(AI34:AL34)/AL67)*100</f>
        <v>14.669834020552633</v>
      </c>
      <c r="AM75" s="93">
        <v>13.8</v>
      </c>
      <c r="AN75" s="93">
        <v>13.8</v>
      </c>
      <c r="AO75" s="94">
        <v>14.8</v>
      </c>
      <c r="AP75" s="92">
        <v>14.1</v>
      </c>
      <c r="AQ75" s="93">
        <v>14.6</v>
      </c>
      <c r="AR75" s="93">
        <v>14.7</v>
      </c>
      <c r="AS75" s="94">
        <v>14.5</v>
      </c>
      <c r="AT75" s="92">
        <v>14.9</v>
      </c>
      <c r="AU75" s="93">
        <v>15.1</v>
      </c>
      <c r="AV75" s="93">
        <v>15.3</v>
      </c>
      <c r="AW75" s="94"/>
    </row>
    <row r="76" spans="1:49" x14ac:dyDescent="0.3">
      <c r="A76" s="50" t="s">
        <v>144</v>
      </c>
      <c r="B76" s="95"/>
      <c r="C76" s="96"/>
      <c r="D76" s="96"/>
      <c r="E76" s="97"/>
      <c r="F76" s="95"/>
      <c r="G76" s="96"/>
      <c r="H76" s="96"/>
      <c r="I76" s="97"/>
      <c r="J76" s="95"/>
      <c r="K76" s="96"/>
      <c r="L76" s="96"/>
      <c r="M76" s="97"/>
      <c r="N76" s="95"/>
      <c r="O76" s="96"/>
      <c r="P76" s="96"/>
      <c r="Q76" s="97"/>
      <c r="R76" s="95"/>
      <c r="S76" s="96"/>
      <c r="T76" s="96"/>
      <c r="U76" s="97"/>
      <c r="V76" s="95">
        <f t="shared" si="0"/>
        <v>15.021101038329979</v>
      </c>
      <c r="W76" s="96">
        <f t="shared" si="0"/>
        <v>13.780845672820439</v>
      </c>
      <c r="X76" s="96">
        <f t="shared" si="0"/>
        <v>14.355107948442051</v>
      </c>
      <c r="Y76" s="97">
        <f t="shared" si="0"/>
        <v>13.91046606704824</v>
      </c>
      <c r="Z76" s="95">
        <f t="shared" si="0"/>
        <v>14.332223907806481</v>
      </c>
      <c r="AA76" s="96">
        <f t="shared" si="0"/>
        <v>15.545151294253962</v>
      </c>
      <c r="AB76" s="96">
        <f t="shared" si="0"/>
        <v>15.032748760847772</v>
      </c>
      <c r="AC76" s="97">
        <f t="shared" si="0"/>
        <v>15.822363203806503</v>
      </c>
      <c r="AD76" s="95">
        <f t="shared" si="0"/>
        <v>16.844203877236271</v>
      </c>
      <c r="AE76" s="96">
        <f t="shared" si="0"/>
        <v>17.679717069908296</v>
      </c>
      <c r="AF76" s="96">
        <f t="shared" si="0"/>
        <v>18.475244746202399</v>
      </c>
      <c r="AG76" s="97">
        <f t="shared" si="0"/>
        <v>18.785882453606423</v>
      </c>
      <c r="AH76" s="95">
        <f t="shared" si="0"/>
        <v>18.940297065975383</v>
      </c>
      <c r="AI76" s="96">
        <f t="shared" si="0"/>
        <v>19.176117772850279</v>
      </c>
      <c r="AJ76" s="96">
        <f t="shared" si="0"/>
        <v>19.609709468168475</v>
      </c>
      <c r="AK76" s="97">
        <v>20.3</v>
      </c>
      <c r="AL76" s="95">
        <f>+(SUM(AI35:AL35)/AL68)*100</f>
        <v>20.354817182157454</v>
      </c>
      <c r="AM76" s="96">
        <v>20.399999999999999</v>
      </c>
      <c r="AN76" s="96">
        <v>20.2</v>
      </c>
      <c r="AO76" s="97">
        <v>20.100000000000001</v>
      </c>
      <c r="AP76" s="95">
        <v>19.8</v>
      </c>
      <c r="AQ76" s="96">
        <v>19.5</v>
      </c>
      <c r="AR76" s="96">
        <v>19.399999999999999</v>
      </c>
      <c r="AS76" s="97">
        <v>19.399999999999999</v>
      </c>
      <c r="AT76" s="95">
        <v>19</v>
      </c>
      <c r="AU76" s="96">
        <v>19</v>
      </c>
      <c r="AV76" s="96">
        <v>18.600000000000001</v>
      </c>
      <c r="AW76" s="97"/>
    </row>
    <row r="77" spans="1:49" x14ac:dyDescent="0.3">
      <c r="A77" s="113" t="s">
        <v>78</v>
      </c>
      <c r="B77" s="113"/>
      <c r="C77" s="114"/>
      <c r="D77" s="114"/>
      <c r="E77" s="115"/>
      <c r="F77" s="113"/>
      <c r="G77" s="114"/>
      <c r="H77" s="114"/>
      <c r="I77" s="115"/>
      <c r="J77" s="113"/>
      <c r="K77" s="114"/>
      <c r="L77" s="114"/>
      <c r="M77" s="115"/>
      <c r="N77" s="113"/>
      <c r="O77" s="114"/>
      <c r="P77" s="114"/>
      <c r="Q77" s="115"/>
      <c r="R77" s="113"/>
      <c r="S77" s="114"/>
      <c r="T77" s="114"/>
      <c r="U77" s="115"/>
      <c r="V77" s="113">
        <f t="shared" ref="V77:AJ77" si="1">+(SUM(S37:V37)/V69)*100</f>
        <v>15.241982367205415</v>
      </c>
      <c r="W77" s="114">
        <f t="shared" si="1"/>
        <v>13.413776412219407</v>
      </c>
      <c r="X77" s="114">
        <f t="shared" si="1"/>
        <v>13.082898216662988</v>
      </c>
      <c r="Y77" s="115">
        <f t="shared" si="1"/>
        <v>12.542893833814025</v>
      </c>
      <c r="Z77" s="113">
        <f t="shared" si="1"/>
        <v>13.108393523391696</v>
      </c>
      <c r="AA77" s="114">
        <f t="shared" si="1"/>
        <v>14.873802101218853</v>
      </c>
      <c r="AB77" s="114">
        <f t="shared" si="1"/>
        <v>14.624804893309632</v>
      </c>
      <c r="AC77" s="115">
        <f t="shared" si="1"/>
        <v>15.215828496013906</v>
      </c>
      <c r="AD77" s="113">
        <f t="shared" si="1"/>
        <v>15.65795793914333</v>
      </c>
      <c r="AE77" s="114">
        <f t="shared" si="1"/>
        <v>15.95940365593173</v>
      </c>
      <c r="AF77" s="114">
        <f t="shared" si="1"/>
        <v>16.777810184810324</v>
      </c>
      <c r="AG77" s="115">
        <f t="shared" si="1"/>
        <v>16.943713585801163</v>
      </c>
      <c r="AH77" s="113">
        <f t="shared" si="1"/>
        <v>17.37449450564899</v>
      </c>
      <c r="AI77" s="114">
        <f t="shared" si="1"/>
        <v>17.210929513462254</v>
      </c>
      <c r="AJ77" s="114">
        <f t="shared" si="1"/>
        <v>16.277949921003895</v>
      </c>
      <c r="AK77" s="115">
        <v>15.6</v>
      </c>
      <c r="AL77" s="113">
        <f>+(SUM(AI37:AL37)/AL69)*100</f>
        <v>14.620886864001815</v>
      </c>
      <c r="AM77" s="114">
        <v>14</v>
      </c>
      <c r="AN77" s="114">
        <v>14.2</v>
      </c>
      <c r="AO77" s="115">
        <v>14.4</v>
      </c>
      <c r="AP77" s="113">
        <v>14.2</v>
      </c>
      <c r="AQ77" s="114">
        <v>14.2</v>
      </c>
      <c r="AR77" s="114">
        <v>14.2</v>
      </c>
      <c r="AS77" s="115">
        <v>14.2</v>
      </c>
      <c r="AT77" s="113">
        <v>14.4</v>
      </c>
      <c r="AU77" s="114">
        <v>14.6</v>
      </c>
      <c r="AV77" s="114">
        <v>14.9</v>
      </c>
      <c r="AW77" s="115"/>
    </row>
    <row r="79" spans="1:49" x14ac:dyDescent="0.3"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</row>
    <row r="80" spans="1:49" x14ac:dyDescent="0.3"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</row>
    <row r="81" spans="10:37" x14ac:dyDescent="0.3"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</row>
    <row r="82" spans="10:37" x14ac:dyDescent="0.3"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</row>
    <row r="83" spans="10:37" x14ac:dyDescent="0.3">
      <c r="J83" s="116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</row>
    <row r="84" spans="10:37" x14ac:dyDescent="0.3">
      <c r="J84" s="116"/>
    </row>
    <row r="85" spans="10:37" x14ac:dyDescent="0.3">
      <c r="J85" s="116"/>
    </row>
    <row r="86" spans="10:37" x14ac:dyDescent="0.3">
      <c r="J86" s="116"/>
    </row>
    <row r="87" spans="10:37" x14ac:dyDescent="0.3">
      <c r="J87" s="116"/>
    </row>
    <row r="88" spans="10:37" x14ac:dyDescent="0.3">
      <c r="J88" s="116"/>
    </row>
    <row r="89" spans="10:37" x14ac:dyDescent="0.3">
      <c r="J89" s="116"/>
    </row>
    <row r="90" spans="10:37" x14ac:dyDescent="0.3">
      <c r="J90" s="116"/>
    </row>
    <row r="91" spans="10:37" x14ac:dyDescent="0.3">
      <c r="J91" s="116"/>
    </row>
    <row r="92" spans="10:37" x14ac:dyDescent="0.3">
      <c r="J92" s="116"/>
    </row>
    <row r="93" spans="10:37" x14ac:dyDescent="0.3">
      <c r="J93" s="116"/>
    </row>
    <row r="94" spans="10:37" x14ac:dyDescent="0.3">
      <c r="J94" s="116"/>
    </row>
    <row r="95" spans="10:37" x14ac:dyDescent="0.3">
      <c r="J95" s="116"/>
    </row>
    <row r="96" spans="10:37" x14ac:dyDescent="0.3">
      <c r="J96" s="116"/>
    </row>
    <row r="97" spans="10:10" x14ac:dyDescent="0.3">
      <c r="J97" s="116"/>
    </row>
    <row r="98" spans="10:10" x14ac:dyDescent="0.3">
      <c r="J98" s="116"/>
    </row>
    <row r="99" spans="10:10" x14ac:dyDescent="0.3">
      <c r="J99" s="116"/>
    </row>
    <row r="100" spans="10:10" x14ac:dyDescent="0.3">
      <c r="J100" s="116"/>
    </row>
    <row r="101" spans="10:10" x14ac:dyDescent="0.3">
      <c r="J101" s="116"/>
    </row>
    <row r="102" spans="10:10" x14ac:dyDescent="0.3">
      <c r="J102" s="116"/>
    </row>
    <row r="103" spans="10:10" x14ac:dyDescent="0.3">
      <c r="J103" s="116"/>
    </row>
    <row r="104" spans="10:10" x14ac:dyDescent="0.3">
      <c r="J104" s="116"/>
    </row>
    <row r="105" spans="10:10" x14ac:dyDescent="0.3">
      <c r="J105" s="116"/>
    </row>
    <row r="106" spans="10:10" x14ac:dyDescent="0.3">
      <c r="J106" s="116"/>
    </row>
    <row r="107" spans="10:10" x14ac:dyDescent="0.3">
      <c r="J107" s="116"/>
    </row>
    <row r="108" spans="10:10" x14ac:dyDescent="0.3">
      <c r="J108" s="116"/>
    </row>
    <row r="109" spans="10:10" x14ac:dyDescent="0.3">
      <c r="J109" s="116"/>
    </row>
    <row r="110" spans="10:10" x14ac:dyDescent="0.3">
      <c r="J110" s="116"/>
    </row>
    <row r="111" spans="10:10" x14ac:dyDescent="0.3">
      <c r="J111" s="117"/>
    </row>
    <row r="112" spans="10:10" x14ac:dyDescent="0.3">
      <c r="J112" s="117"/>
    </row>
  </sheetData>
  <mergeCells count="12">
    <mergeCell ref="Z6:AC6"/>
    <mergeCell ref="V6:Y6"/>
    <mergeCell ref="B6:E6"/>
    <mergeCell ref="F6:I6"/>
    <mergeCell ref="J6:M6"/>
    <mergeCell ref="N6:Q6"/>
    <mergeCell ref="R6:U6"/>
    <mergeCell ref="AT6:AW6"/>
    <mergeCell ref="AP6:AS6"/>
    <mergeCell ref="AL6:AO6"/>
    <mergeCell ref="AH6:AK6"/>
    <mergeCell ref="AD6:AG6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ignoredErrors>
    <ignoredError sqref="V75:Z76 V77:AA77 V72:Y72 V73:Y73 AD72:AF76 AC72:AC76 AB77:AC77 AD77 AF77 X74:Z74" formulaRange="1"/>
    <ignoredError sqref="AB74:AB76 Z72:AA72 Z73:AA73 AB73 AB72 AA74:AA76 AE77 V74:W74" formula="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46"/>
  <sheetViews>
    <sheetView showGridLines="0" zoomScaleNormal="100" workbookViewId="0">
      <pane xSplit="1" ySplit="7" topLeftCell="AR8" activePane="bottomRight" state="frozen"/>
      <selection pane="topRight" activeCell="B1" sqref="B1"/>
      <selection pane="bottomLeft" activeCell="A5" sqref="A5"/>
      <selection pane="bottomRight"/>
    </sheetView>
  </sheetViews>
  <sheetFormatPr defaultRowHeight="16.5" x14ac:dyDescent="0.3"/>
  <cols>
    <col min="1" max="1" width="89.7109375" style="45" customWidth="1"/>
    <col min="2" max="49" width="11.42578125" style="45" customWidth="1"/>
    <col min="50" max="16384" width="9.140625" style="45"/>
  </cols>
  <sheetData>
    <row r="1" spans="1:49" s="39" customFormat="1" ht="18" customHeight="1" x14ac:dyDescent="0.3"/>
    <row r="2" spans="1:49" s="39" customFormat="1" ht="18" customHeight="1" x14ac:dyDescent="0.3"/>
    <row r="3" spans="1:49" s="39" customFormat="1" ht="18" customHeight="1" x14ac:dyDescent="0.3"/>
    <row r="4" spans="1:49" s="39" customFormat="1" ht="18" customHeight="1" x14ac:dyDescent="0.3">
      <c r="A4" s="28" t="s">
        <v>565</v>
      </c>
      <c r="B4" s="118"/>
    </row>
    <row r="5" spans="1:49" s="39" customFormat="1" ht="18" customHeight="1" x14ac:dyDescent="0.3"/>
    <row r="6" spans="1:49" s="35" customFormat="1" x14ac:dyDescent="0.3">
      <c r="A6" s="32"/>
      <c r="B6" s="484">
        <v>2015</v>
      </c>
      <c r="C6" s="485"/>
      <c r="D6" s="485"/>
      <c r="E6" s="486"/>
      <c r="F6" s="484">
        <v>2016</v>
      </c>
      <c r="G6" s="485"/>
      <c r="H6" s="485"/>
      <c r="I6" s="486"/>
      <c r="J6" s="484">
        <v>2017</v>
      </c>
      <c r="K6" s="485"/>
      <c r="L6" s="485"/>
      <c r="M6" s="486"/>
      <c r="N6" s="484">
        <v>2018</v>
      </c>
      <c r="O6" s="485"/>
      <c r="P6" s="485"/>
      <c r="Q6" s="486"/>
      <c r="R6" s="484">
        <v>2019</v>
      </c>
      <c r="S6" s="485"/>
      <c r="T6" s="485"/>
      <c r="U6" s="486"/>
      <c r="V6" s="484">
        <v>2020</v>
      </c>
      <c r="W6" s="485"/>
      <c r="X6" s="485"/>
      <c r="Y6" s="486"/>
      <c r="Z6" s="484">
        <v>2021</v>
      </c>
      <c r="AA6" s="485"/>
      <c r="AB6" s="485"/>
      <c r="AC6" s="486"/>
      <c r="AD6" s="484">
        <v>2022</v>
      </c>
      <c r="AE6" s="485"/>
      <c r="AF6" s="485"/>
      <c r="AG6" s="486"/>
      <c r="AH6" s="484">
        <v>2023</v>
      </c>
      <c r="AI6" s="485"/>
      <c r="AJ6" s="485"/>
      <c r="AK6" s="486"/>
      <c r="AL6" s="484">
        <v>2024</v>
      </c>
      <c r="AM6" s="485"/>
      <c r="AN6" s="485"/>
      <c r="AO6" s="486"/>
      <c r="AP6" s="484">
        <v>2025</v>
      </c>
      <c r="AQ6" s="485"/>
      <c r="AR6" s="485"/>
      <c r="AS6" s="486"/>
      <c r="AT6" s="484">
        <v>2026</v>
      </c>
      <c r="AU6" s="485"/>
      <c r="AV6" s="485"/>
      <c r="AW6" s="486"/>
    </row>
    <row r="7" spans="1:49" s="35" customFormat="1" x14ac:dyDescent="0.3">
      <c r="A7" s="36"/>
      <c r="B7" s="36" t="s">
        <v>69</v>
      </c>
      <c r="C7" s="37" t="s">
        <v>70</v>
      </c>
      <c r="D7" s="37" t="s">
        <v>71</v>
      </c>
      <c r="E7" s="38" t="s">
        <v>72</v>
      </c>
      <c r="F7" s="36" t="s">
        <v>69</v>
      </c>
      <c r="G7" s="37" t="s">
        <v>70</v>
      </c>
      <c r="H7" s="37" t="s">
        <v>71</v>
      </c>
      <c r="I7" s="38" t="s">
        <v>72</v>
      </c>
      <c r="J7" s="36" t="s">
        <v>69</v>
      </c>
      <c r="K7" s="37" t="s">
        <v>70</v>
      </c>
      <c r="L7" s="37" t="s">
        <v>71</v>
      </c>
      <c r="M7" s="38" t="s">
        <v>72</v>
      </c>
      <c r="N7" s="36" t="s">
        <v>69</v>
      </c>
      <c r="O7" s="37" t="s">
        <v>70</v>
      </c>
      <c r="P7" s="37" t="s">
        <v>71</v>
      </c>
      <c r="Q7" s="38" t="s">
        <v>72</v>
      </c>
      <c r="R7" s="36" t="s">
        <v>69</v>
      </c>
      <c r="S7" s="37" t="s">
        <v>70</v>
      </c>
      <c r="T7" s="37" t="s">
        <v>71</v>
      </c>
      <c r="U7" s="38" t="s">
        <v>72</v>
      </c>
      <c r="V7" s="36" t="s">
        <v>69</v>
      </c>
      <c r="W7" s="37" t="s">
        <v>70</v>
      </c>
      <c r="X7" s="37" t="s">
        <v>71</v>
      </c>
      <c r="Y7" s="38" t="s">
        <v>72</v>
      </c>
      <c r="Z7" s="36" t="s">
        <v>69</v>
      </c>
      <c r="AA7" s="37" t="s">
        <v>70</v>
      </c>
      <c r="AB7" s="37" t="s">
        <v>71</v>
      </c>
      <c r="AC7" s="38" t="s">
        <v>72</v>
      </c>
      <c r="AD7" s="36" t="s">
        <v>69</v>
      </c>
      <c r="AE7" s="37" t="s">
        <v>70</v>
      </c>
      <c r="AF7" s="37" t="s">
        <v>71</v>
      </c>
      <c r="AG7" s="38" t="s">
        <v>72</v>
      </c>
      <c r="AH7" s="36" t="s">
        <v>69</v>
      </c>
      <c r="AI7" s="37" t="s">
        <v>70</v>
      </c>
      <c r="AJ7" s="37" t="s">
        <v>71</v>
      </c>
      <c r="AK7" s="38" t="s">
        <v>72</v>
      </c>
      <c r="AL7" s="36" t="s">
        <v>69</v>
      </c>
      <c r="AM7" s="37" t="s">
        <v>70</v>
      </c>
      <c r="AN7" s="37" t="s">
        <v>71</v>
      </c>
      <c r="AO7" s="38" t="s">
        <v>72</v>
      </c>
      <c r="AP7" s="36" t="s">
        <v>69</v>
      </c>
      <c r="AQ7" s="37" t="s">
        <v>70</v>
      </c>
      <c r="AR7" s="37" t="s">
        <v>71</v>
      </c>
      <c r="AS7" s="38" t="s">
        <v>72</v>
      </c>
      <c r="AT7" s="36" t="s">
        <v>69</v>
      </c>
      <c r="AU7" s="37" t="s">
        <v>70</v>
      </c>
      <c r="AV7" s="37" t="s">
        <v>71</v>
      </c>
      <c r="AW7" s="38" t="s">
        <v>72</v>
      </c>
    </row>
    <row r="8" spans="1:49" ht="33.75" customHeight="1" x14ac:dyDescent="0.45">
      <c r="A8" s="119" t="s">
        <v>568</v>
      </c>
      <c r="B8" s="79"/>
      <c r="E8" s="81"/>
      <c r="F8" s="79"/>
      <c r="I8" s="81"/>
      <c r="J8" s="79"/>
      <c r="M8" s="81"/>
      <c r="N8" s="79"/>
      <c r="Q8" s="81"/>
      <c r="R8" s="79"/>
      <c r="U8" s="81"/>
      <c r="V8" s="79"/>
      <c r="Y8" s="81"/>
      <c r="Z8" s="79"/>
      <c r="AC8" s="81"/>
      <c r="AD8" s="79"/>
      <c r="AG8" s="81"/>
      <c r="AH8" s="79"/>
      <c r="AK8" s="81"/>
      <c r="AL8" s="79"/>
      <c r="AO8" s="81"/>
      <c r="AP8" s="79"/>
      <c r="AS8" s="81"/>
      <c r="AT8" s="79"/>
      <c r="AW8" s="81"/>
    </row>
    <row r="9" spans="1:49" x14ac:dyDescent="0.3">
      <c r="A9" s="120" t="s">
        <v>97</v>
      </c>
      <c r="B9" s="83"/>
      <c r="C9" s="112"/>
      <c r="D9" s="112"/>
      <c r="E9" s="86"/>
      <c r="F9" s="83"/>
      <c r="G9" s="112"/>
      <c r="H9" s="112"/>
      <c r="I9" s="86"/>
      <c r="J9" s="83"/>
      <c r="K9" s="112"/>
      <c r="L9" s="112"/>
      <c r="M9" s="86"/>
      <c r="N9" s="83"/>
      <c r="O9" s="112"/>
      <c r="P9" s="112"/>
      <c r="Q9" s="86"/>
      <c r="R9" s="83"/>
      <c r="S9" s="112"/>
      <c r="T9" s="112"/>
      <c r="U9" s="86"/>
      <c r="V9" s="83"/>
      <c r="W9" s="112"/>
      <c r="X9" s="112"/>
      <c r="Y9" s="86"/>
      <c r="Z9" s="83"/>
      <c r="AA9" s="112"/>
      <c r="AB9" s="112"/>
      <c r="AC9" s="86"/>
      <c r="AD9" s="83"/>
      <c r="AE9" s="112"/>
      <c r="AF9" s="112"/>
      <c r="AG9" s="86"/>
      <c r="AH9" s="83"/>
      <c r="AI9" s="112"/>
      <c r="AJ9" s="112"/>
      <c r="AK9" s="86"/>
      <c r="AL9" s="83"/>
      <c r="AM9" s="112"/>
      <c r="AN9" s="112"/>
      <c r="AO9" s="86"/>
      <c r="AP9" s="83"/>
      <c r="AQ9" s="112"/>
      <c r="AR9" s="112"/>
      <c r="AS9" s="86"/>
      <c r="AT9" s="83"/>
      <c r="AU9" s="112"/>
      <c r="AV9" s="112"/>
      <c r="AW9" s="86"/>
    </row>
    <row r="10" spans="1:49" x14ac:dyDescent="0.3">
      <c r="A10" s="121" t="s">
        <v>98</v>
      </c>
      <c r="B10" s="121">
        <v>51317</v>
      </c>
      <c r="C10" s="122">
        <v>50811</v>
      </c>
      <c r="D10" s="122">
        <v>51581</v>
      </c>
      <c r="E10" s="123">
        <v>51863</v>
      </c>
      <c r="F10" s="121">
        <v>52054</v>
      </c>
      <c r="G10" s="122">
        <v>53539</v>
      </c>
      <c r="H10" s="122">
        <v>54386</v>
      </c>
      <c r="I10" s="123">
        <v>57096</v>
      </c>
      <c r="J10" s="121">
        <v>57001</v>
      </c>
      <c r="K10" s="122">
        <v>55652</v>
      </c>
      <c r="L10" s="122">
        <v>55764</v>
      </c>
      <c r="M10" s="123">
        <v>61409</v>
      </c>
      <c r="N10" s="121">
        <v>63614</v>
      </c>
      <c r="O10" s="122">
        <v>61133</v>
      </c>
      <c r="P10" s="122">
        <v>62831</v>
      </c>
      <c r="Q10" s="123">
        <v>64861</v>
      </c>
      <c r="R10" s="121">
        <v>67312</v>
      </c>
      <c r="S10" s="122">
        <v>68239</v>
      </c>
      <c r="T10" s="122">
        <v>71773</v>
      </c>
      <c r="U10" s="123">
        <v>70355</v>
      </c>
      <c r="V10" s="121">
        <v>74791</v>
      </c>
      <c r="W10" s="122">
        <v>70745</v>
      </c>
      <c r="X10" s="122">
        <v>76729</v>
      </c>
      <c r="Y10" s="123">
        <v>72452</v>
      </c>
      <c r="Z10" s="121">
        <v>75268</v>
      </c>
      <c r="AA10" s="122">
        <v>74201</v>
      </c>
      <c r="AB10" s="122">
        <v>74524</v>
      </c>
      <c r="AC10" s="123">
        <v>76336</v>
      </c>
      <c r="AD10" s="121">
        <v>77478</v>
      </c>
      <c r="AE10" s="122">
        <v>84012</v>
      </c>
      <c r="AF10" s="122">
        <v>88314</v>
      </c>
      <c r="AG10" s="123">
        <v>90897</v>
      </c>
      <c r="AH10" s="121">
        <v>90614</v>
      </c>
      <c r="AI10" s="122">
        <v>133060</v>
      </c>
      <c r="AJ10" s="122">
        <v>134340</v>
      </c>
      <c r="AK10" s="123">
        <v>127704</v>
      </c>
      <c r="AL10" s="121">
        <v>135680</v>
      </c>
      <c r="AM10" s="122">
        <v>136286</v>
      </c>
      <c r="AN10" s="122">
        <v>135662</v>
      </c>
      <c r="AO10" s="123">
        <v>145405</v>
      </c>
      <c r="AP10" s="121">
        <v>142860</v>
      </c>
      <c r="AQ10" s="122">
        <v>139942</v>
      </c>
      <c r="AR10" s="122">
        <v>140024</v>
      </c>
      <c r="AS10" s="123">
        <v>137958</v>
      </c>
      <c r="AT10" s="121">
        <f>104689+38393</f>
        <v>143082</v>
      </c>
      <c r="AU10" s="122">
        <v>148240</v>
      </c>
      <c r="AV10" s="122">
        <v>152066</v>
      </c>
      <c r="AW10" s="123"/>
    </row>
    <row r="11" spans="1:49" x14ac:dyDescent="0.3">
      <c r="A11" s="50" t="s">
        <v>99</v>
      </c>
      <c r="B11" s="50">
        <v>8100</v>
      </c>
      <c r="C11" s="51">
        <v>752</v>
      </c>
      <c r="D11" s="51">
        <v>7517</v>
      </c>
      <c r="E11" s="52">
        <v>7562</v>
      </c>
      <c r="F11" s="50">
        <v>7657</v>
      </c>
      <c r="G11" s="51">
        <v>7884</v>
      </c>
      <c r="H11" s="51">
        <v>7955</v>
      </c>
      <c r="I11" s="52">
        <v>8066</v>
      </c>
      <c r="J11" s="50">
        <v>8031</v>
      </c>
      <c r="K11" s="51">
        <v>7909</v>
      </c>
      <c r="L11" s="51">
        <v>7841</v>
      </c>
      <c r="M11" s="52">
        <v>8065</v>
      </c>
      <c r="N11" s="50">
        <v>8362</v>
      </c>
      <c r="O11" s="51">
        <v>8469</v>
      </c>
      <c r="P11" s="51">
        <v>8389</v>
      </c>
      <c r="Q11" s="52">
        <v>807</v>
      </c>
      <c r="R11" s="50">
        <v>833</v>
      </c>
      <c r="S11" s="51">
        <v>8326</v>
      </c>
      <c r="T11" s="51">
        <v>8657</v>
      </c>
      <c r="U11" s="52">
        <v>8498</v>
      </c>
      <c r="V11" s="50">
        <v>8972</v>
      </c>
      <c r="W11" s="51">
        <v>8562</v>
      </c>
      <c r="X11" s="51">
        <v>8897</v>
      </c>
      <c r="Y11" s="52">
        <v>8026</v>
      </c>
      <c r="Z11" s="50">
        <v>8329</v>
      </c>
      <c r="AA11" s="51">
        <v>8186</v>
      </c>
      <c r="AB11" s="51">
        <v>8325</v>
      </c>
      <c r="AC11" s="52">
        <v>8753</v>
      </c>
      <c r="AD11" s="50">
        <v>8934</v>
      </c>
      <c r="AE11" s="51">
        <v>9538</v>
      </c>
      <c r="AF11" s="51">
        <v>10079</v>
      </c>
      <c r="AG11" s="52">
        <v>10106</v>
      </c>
      <c r="AH11" s="50">
        <v>10178</v>
      </c>
      <c r="AI11" s="51">
        <v>11885</v>
      </c>
      <c r="AJ11" s="51">
        <v>12111</v>
      </c>
      <c r="AK11" s="52">
        <v>11460</v>
      </c>
      <c r="AL11" s="50">
        <v>12129</v>
      </c>
      <c r="AM11" s="51">
        <v>12134</v>
      </c>
      <c r="AN11" s="51">
        <v>12222</v>
      </c>
      <c r="AO11" s="52">
        <v>12653</v>
      </c>
      <c r="AP11" s="50">
        <v>11684</v>
      </c>
      <c r="AQ11" s="51">
        <v>11652</v>
      </c>
      <c r="AR11" s="51">
        <v>11724</v>
      </c>
      <c r="AS11" s="52">
        <v>11807</v>
      </c>
      <c r="AT11" s="50">
        <v>12257</v>
      </c>
      <c r="AU11" s="51">
        <v>12841</v>
      </c>
      <c r="AV11" s="51">
        <v>13777</v>
      </c>
      <c r="AW11" s="52"/>
    </row>
    <row r="12" spans="1:49" x14ac:dyDescent="0.3">
      <c r="A12" s="50" t="s">
        <v>100</v>
      </c>
      <c r="B12" s="50"/>
      <c r="C12" s="51"/>
      <c r="D12" s="51"/>
      <c r="E12" s="52"/>
      <c r="F12" s="50"/>
      <c r="G12" s="51"/>
      <c r="H12" s="51"/>
      <c r="I12" s="52"/>
      <c r="J12" s="50"/>
      <c r="K12" s="51"/>
      <c r="L12" s="51"/>
      <c r="M12" s="52"/>
      <c r="N12" s="50"/>
      <c r="O12" s="51"/>
      <c r="P12" s="51"/>
      <c r="Q12" s="52">
        <v>119</v>
      </c>
      <c r="R12" s="50">
        <v>3805</v>
      </c>
      <c r="S12" s="51">
        <v>3705</v>
      </c>
      <c r="T12" s="51">
        <v>3746</v>
      </c>
      <c r="U12" s="52">
        <v>3731</v>
      </c>
      <c r="V12" s="50">
        <v>3909</v>
      </c>
      <c r="W12" s="51">
        <v>3592</v>
      </c>
      <c r="X12" s="51">
        <v>3779</v>
      </c>
      <c r="Y12" s="52">
        <v>3513</v>
      </c>
      <c r="Z12" s="50">
        <v>3619</v>
      </c>
      <c r="AA12" s="51">
        <v>3466</v>
      </c>
      <c r="AB12" s="51">
        <v>3330</v>
      </c>
      <c r="AC12" s="52">
        <v>3436</v>
      </c>
      <c r="AD12" s="50">
        <v>3450</v>
      </c>
      <c r="AE12" s="51">
        <v>3601</v>
      </c>
      <c r="AF12" s="51">
        <v>3735</v>
      </c>
      <c r="AG12" s="52">
        <v>3804</v>
      </c>
      <c r="AH12" s="50">
        <v>4075</v>
      </c>
      <c r="AI12" s="51">
        <v>5476</v>
      </c>
      <c r="AJ12" s="51">
        <v>5501</v>
      </c>
      <c r="AK12" s="52">
        <v>5296</v>
      </c>
      <c r="AL12" s="50">
        <v>5837</v>
      </c>
      <c r="AM12" s="51">
        <v>5789</v>
      </c>
      <c r="AN12" s="51">
        <v>5670</v>
      </c>
      <c r="AO12" s="52">
        <v>6295</v>
      </c>
      <c r="AP12" s="50">
        <v>6068</v>
      </c>
      <c r="AQ12" s="51">
        <v>6005</v>
      </c>
      <c r="AR12" s="51">
        <v>6233</v>
      </c>
      <c r="AS12" s="52">
        <v>6287</v>
      </c>
      <c r="AT12" s="50">
        <v>6496</v>
      </c>
      <c r="AU12" s="51">
        <v>6666</v>
      </c>
      <c r="AV12" s="51">
        <v>6759</v>
      </c>
      <c r="AW12" s="52"/>
    </row>
    <row r="13" spans="1:49" x14ac:dyDescent="0.3">
      <c r="A13" s="50" t="s">
        <v>101</v>
      </c>
      <c r="B13" s="50">
        <v>189</v>
      </c>
      <c r="C13" s="51">
        <v>1901</v>
      </c>
      <c r="D13" s="51">
        <v>1934</v>
      </c>
      <c r="E13" s="52">
        <v>191</v>
      </c>
      <c r="F13" s="50">
        <v>197</v>
      </c>
      <c r="G13" s="51">
        <v>2037</v>
      </c>
      <c r="H13" s="51">
        <v>2095</v>
      </c>
      <c r="I13" s="52">
        <v>2109</v>
      </c>
      <c r="J13" s="50">
        <v>2176</v>
      </c>
      <c r="K13" s="51">
        <v>2193</v>
      </c>
      <c r="L13" s="51">
        <v>2147</v>
      </c>
      <c r="M13" s="52">
        <v>2243</v>
      </c>
      <c r="N13" s="50">
        <v>2385</v>
      </c>
      <c r="O13" s="51">
        <v>2391</v>
      </c>
      <c r="P13" s="51">
        <v>2383</v>
      </c>
      <c r="Q13" s="52">
        <v>2434</v>
      </c>
      <c r="R13" s="50">
        <v>251</v>
      </c>
      <c r="S13" s="51">
        <v>2534</v>
      </c>
      <c r="T13" s="51">
        <v>2643</v>
      </c>
      <c r="U13" s="52">
        <v>2595</v>
      </c>
      <c r="V13" s="50">
        <v>2772</v>
      </c>
      <c r="W13" s="51">
        <v>2665</v>
      </c>
      <c r="X13" s="51">
        <v>685</v>
      </c>
      <c r="Y13" s="52">
        <v>637</v>
      </c>
      <c r="Z13" s="50">
        <v>638</v>
      </c>
      <c r="AA13" s="51">
        <v>626</v>
      </c>
      <c r="AB13" s="51">
        <v>636</v>
      </c>
      <c r="AC13" s="52">
        <v>652</v>
      </c>
      <c r="AD13" s="50">
        <v>637</v>
      </c>
      <c r="AE13" s="51">
        <v>636</v>
      </c>
      <c r="AF13" s="51">
        <v>652</v>
      </c>
      <c r="AG13" s="52">
        <v>676</v>
      </c>
      <c r="AH13" s="50">
        <v>657</v>
      </c>
      <c r="AI13" s="51">
        <v>644</v>
      </c>
      <c r="AJ13" s="51">
        <v>631</v>
      </c>
      <c r="AK13" s="52">
        <v>622</v>
      </c>
      <c r="AL13" s="50">
        <v>623</v>
      </c>
      <c r="AM13" s="51">
        <v>590</v>
      </c>
      <c r="AN13" s="51">
        <v>693</v>
      </c>
      <c r="AO13" s="52">
        <v>710</v>
      </c>
      <c r="AP13" s="50">
        <v>605</v>
      </c>
      <c r="AQ13" s="51">
        <v>598</v>
      </c>
      <c r="AR13" s="51">
        <v>582</v>
      </c>
      <c r="AS13" s="52">
        <v>564</v>
      </c>
      <c r="AT13" s="50">
        <v>567</v>
      </c>
      <c r="AU13" s="51">
        <v>571</v>
      </c>
      <c r="AV13" s="51">
        <v>607</v>
      </c>
      <c r="AW13" s="52"/>
    </row>
    <row r="14" spans="1:49" x14ac:dyDescent="0.3">
      <c r="A14" s="50" t="s">
        <v>102</v>
      </c>
      <c r="B14" s="50">
        <v>75</v>
      </c>
      <c r="C14" s="51">
        <v>73</v>
      </c>
      <c r="D14" s="51">
        <v>78</v>
      </c>
      <c r="E14" s="52">
        <v>77</v>
      </c>
      <c r="F14" s="50">
        <v>80</v>
      </c>
      <c r="G14" s="51">
        <v>87</v>
      </c>
      <c r="H14" s="51">
        <v>89</v>
      </c>
      <c r="I14" s="52">
        <v>86</v>
      </c>
      <c r="J14" s="50">
        <v>88</v>
      </c>
      <c r="K14" s="51">
        <v>85</v>
      </c>
      <c r="L14" s="51">
        <v>255</v>
      </c>
      <c r="M14" s="52">
        <v>227</v>
      </c>
      <c r="N14" s="50">
        <v>169</v>
      </c>
      <c r="O14" s="51">
        <v>173</v>
      </c>
      <c r="P14" s="51">
        <v>148</v>
      </c>
      <c r="Q14" s="52">
        <v>152</v>
      </c>
      <c r="R14" s="50">
        <v>91</v>
      </c>
      <c r="S14" s="51">
        <v>91</v>
      </c>
      <c r="T14" s="51">
        <v>104</v>
      </c>
      <c r="U14" s="52">
        <v>104</v>
      </c>
      <c r="V14" s="50">
        <v>112</v>
      </c>
      <c r="W14" s="51">
        <v>109</v>
      </c>
      <c r="X14" s="51">
        <v>105</v>
      </c>
      <c r="Y14" s="52">
        <v>212</v>
      </c>
      <c r="Z14" s="50">
        <v>218</v>
      </c>
      <c r="AA14" s="51">
        <v>259</v>
      </c>
      <c r="AB14" s="51">
        <v>259</v>
      </c>
      <c r="AC14" s="52">
        <v>267</v>
      </c>
      <c r="AD14" s="50">
        <v>273</v>
      </c>
      <c r="AE14" s="51">
        <v>320</v>
      </c>
      <c r="AF14" s="51">
        <v>326</v>
      </c>
      <c r="AG14" s="52">
        <v>373</v>
      </c>
      <c r="AH14" s="50">
        <v>371</v>
      </c>
      <c r="AI14" s="51">
        <v>552</v>
      </c>
      <c r="AJ14" s="51">
        <v>557</v>
      </c>
      <c r="AK14" s="52">
        <v>412</v>
      </c>
      <c r="AL14" s="50">
        <v>496</v>
      </c>
      <c r="AM14" s="51">
        <v>491</v>
      </c>
      <c r="AN14" s="51">
        <v>494</v>
      </c>
      <c r="AO14" s="52">
        <v>698</v>
      </c>
      <c r="AP14" s="50">
        <v>664</v>
      </c>
      <c r="AQ14" s="51">
        <v>668</v>
      </c>
      <c r="AR14" s="51">
        <v>655</v>
      </c>
      <c r="AS14" s="52">
        <v>626</v>
      </c>
      <c r="AT14" s="50">
        <v>632</v>
      </c>
      <c r="AU14" s="51">
        <v>658</v>
      </c>
      <c r="AV14" s="51">
        <v>668</v>
      </c>
      <c r="AW14" s="52"/>
    </row>
    <row r="15" spans="1:49" x14ac:dyDescent="0.3">
      <c r="A15" s="124" t="s">
        <v>103</v>
      </c>
      <c r="B15" s="124">
        <v>1634</v>
      </c>
      <c r="C15" s="125">
        <v>147</v>
      </c>
      <c r="D15" s="125">
        <v>1447</v>
      </c>
      <c r="E15" s="126">
        <v>1434</v>
      </c>
      <c r="F15" s="124">
        <v>1535</v>
      </c>
      <c r="G15" s="125">
        <v>1712</v>
      </c>
      <c r="H15" s="125">
        <v>1776</v>
      </c>
      <c r="I15" s="126">
        <v>1899</v>
      </c>
      <c r="J15" s="124">
        <v>1763</v>
      </c>
      <c r="K15" s="125">
        <v>1758</v>
      </c>
      <c r="L15" s="125">
        <v>1651</v>
      </c>
      <c r="M15" s="126">
        <v>1355</v>
      </c>
      <c r="N15" s="124">
        <v>2012</v>
      </c>
      <c r="O15" s="125">
        <v>2052</v>
      </c>
      <c r="P15" s="125">
        <v>1922</v>
      </c>
      <c r="Q15" s="126">
        <v>1354</v>
      </c>
      <c r="R15" s="124">
        <v>1402</v>
      </c>
      <c r="S15" s="125">
        <v>1546</v>
      </c>
      <c r="T15" s="125">
        <v>1498</v>
      </c>
      <c r="U15" s="126">
        <v>1205</v>
      </c>
      <c r="V15" s="124">
        <v>1277</v>
      </c>
      <c r="W15" s="125">
        <v>1381</v>
      </c>
      <c r="X15" s="125">
        <v>1422</v>
      </c>
      <c r="Y15" s="126">
        <v>1338</v>
      </c>
      <c r="Z15" s="124">
        <v>1159</v>
      </c>
      <c r="AA15" s="125">
        <v>1494</v>
      </c>
      <c r="AB15" s="125">
        <v>1363</v>
      </c>
      <c r="AC15" s="126">
        <v>1264</v>
      </c>
      <c r="AD15" s="124">
        <v>1162</v>
      </c>
      <c r="AE15" s="125">
        <v>1182</v>
      </c>
      <c r="AF15" s="125">
        <v>1200</v>
      </c>
      <c r="AG15" s="126">
        <v>1313</v>
      </c>
      <c r="AH15" s="124">
        <v>1444</v>
      </c>
      <c r="AI15" s="125">
        <v>1686</v>
      </c>
      <c r="AJ15" s="125">
        <v>1685</v>
      </c>
      <c r="AK15" s="126">
        <v>1863</v>
      </c>
      <c r="AL15" s="124">
        <v>1847</v>
      </c>
      <c r="AM15" s="125">
        <v>1773</v>
      </c>
      <c r="AN15" s="125">
        <v>1829</v>
      </c>
      <c r="AO15" s="126">
        <v>2097</v>
      </c>
      <c r="AP15" s="124">
        <v>2000</v>
      </c>
      <c r="AQ15" s="125">
        <v>1967</v>
      </c>
      <c r="AR15" s="125">
        <v>2071</v>
      </c>
      <c r="AS15" s="126">
        <v>1735</v>
      </c>
      <c r="AT15" s="124">
        <v>1884</v>
      </c>
      <c r="AU15" s="125">
        <v>1878</v>
      </c>
      <c r="AV15" s="125">
        <v>1998</v>
      </c>
      <c r="AW15" s="126"/>
    </row>
    <row r="16" spans="1:49" x14ac:dyDescent="0.3">
      <c r="A16" s="127" t="s">
        <v>104</v>
      </c>
      <c r="B16" s="127">
        <v>63015</v>
      </c>
      <c r="C16" s="128">
        <v>61774</v>
      </c>
      <c r="D16" s="128">
        <v>62557</v>
      </c>
      <c r="E16" s="129">
        <v>62847</v>
      </c>
      <c r="F16" s="127">
        <v>63297</v>
      </c>
      <c r="G16" s="128">
        <v>65259</v>
      </c>
      <c r="H16" s="128">
        <v>66300</v>
      </c>
      <c r="I16" s="129">
        <v>69257</v>
      </c>
      <c r="J16" s="127">
        <v>69060</v>
      </c>
      <c r="K16" s="128">
        <v>67596</v>
      </c>
      <c r="L16" s="128">
        <v>67658</v>
      </c>
      <c r="M16" s="129">
        <v>73299</v>
      </c>
      <c r="N16" s="127">
        <v>76540</v>
      </c>
      <c r="O16" s="128">
        <v>74219</v>
      </c>
      <c r="P16" s="128">
        <v>75674</v>
      </c>
      <c r="Q16" s="129">
        <v>76991</v>
      </c>
      <c r="R16" s="127">
        <v>83450</v>
      </c>
      <c r="S16" s="128">
        <v>84442</v>
      </c>
      <c r="T16" s="128">
        <v>88421</v>
      </c>
      <c r="U16" s="129">
        <v>86487</v>
      </c>
      <c r="V16" s="127">
        <v>91832</v>
      </c>
      <c r="W16" s="128">
        <v>87054</v>
      </c>
      <c r="X16" s="128">
        <v>91617</v>
      </c>
      <c r="Y16" s="129">
        <v>86178</v>
      </c>
      <c r="Z16" s="127">
        <v>89232</v>
      </c>
      <c r="AA16" s="128">
        <v>88232</v>
      </c>
      <c r="AB16" s="128">
        <v>88438</v>
      </c>
      <c r="AC16" s="129">
        <v>90707</v>
      </c>
      <c r="AD16" s="127">
        <v>91933</v>
      </c>
      <c r="AE16" s="128">
        <v>99289</v>
      </c>
      <c r="AF16" s="128">
        <v>104305</v>
      </c>
      <c r="AG16" s="129">
        <v>107170</v>
      </c>
      <c r="AH16" s="127">
        <v>107339</v>
      </c>
      <c r="AI16" s="128">
        <v>153303</v>
      </c>
      <c r="AJ16" s="128">
        <v>154826</v>
      </c>
      <c r="AK16" s="129">
        <v>147357</v>
      </c>
      <c r="AL16" s="127">
        <v>156611</v>
      </c>
      <c r="AM16" s="128">
        <v>157065</v>
      </c>
      <c r="AN16" s="128">
        <v>156570</v>
      </c>
      <c r="AO16" s="129">
        <v>167859</v>
      </c>
      <c r="AP16" s="127">
        <v>163881</v>
      </c>
      <c r="AQ16" s="128">
        <v>160831</v>
      </c>
      <c r="AR16" s="128">
        <v>161290</v>
      </c>
      <c r="AS16" s="129">
        <v>158976</v>
      </c>
      <c r="AT16" s="127">
        <v>164918</v>
      </c>
      <c r="AU16" s="128">
        <v>170854</v>
      </c>
      <c r="AV16" s="128">
        <v>175876</v>
      </c>
      <c r="AW16" s="129"/>
    </row>
    <row r="17" spans="1:49" x14ac:dyDescent="0.3">
      <c r="A17" s="130"/>
      <c r="B17" s="130"/>
      <c r="C17" s="49"/>
      <c r="D17" s="49"/>
      <c r="E17" s="131"/>
      <c r="F17" s="130"/>
      <c r="G17" s="49"/>
      <c r="H17" s="49"/>
      <c r="I17" s="131"/>
      <c r="J17" s="130"/>
      <c r="K17" s="49"/>
      <c r="L17" s="49"/>
      <c r="M17" s="131"/>
      <c r="N17" s="130"/>
      <c r="O17" s="49"/>
      <c r="P17" s="49"/>
      <c r="Q17" s="131"/>
      <c r="R17" s="130"/>
      <c r="S17" s="49"/>
      <c r="T17" s="49"/>
      <c r="U17" s="131"/>
      <c r="V17" s="130"/>
      <c r="W17" s="49"/>
      <c r="X17" s="49"/>
      <c r="Y17" s="131"/>
      <c r="Z17" s="130"/>
      <c r="AA17" s="49"/>
      <c r="AB17" s="49"/>
      <c r="AC17" s="131"/>
      <c r="AD17" s="130"/>
      <c r="AE17" s="49"/>
      <c r="AF17" s="49"/>
      <c r="AG17" s="131"/>
      <c r="AH17" s="130"/>
      <c r="AI17" s="49"/>
      <c r="AJ17" s="49"/>
      <c r="AK17" s="131"/>
      <c r="AL17" s="130"/>
      <c r="AM17" s="49"/>
      <c r="AN17" s="49"/>
      <c r="AO17" s="131"/>
      <c r="AP17" s="130"/>
      <c r="AQ17" s="49"/>
      <c r="AR17" s="49"/>
      <c r="AS17" s="131"/>
      <c r="AT17" s="130"/>
      <c r="AU17" s="49"/>
      <c r="AV17" s="49"/>
      <c r="AW17" s="131"/>
    </row>
    <row r="18" spans="1:49" x14ac:dyDescent="0.3">
      <c r="A18" s="132" t="s">
        <v>105</v>
      </c>
      <c r="B18" s="111"/>
      <c r="C18" s="133"/>
      <c r="D18" s="133"/>
      <c r="E18" s="134"/>
      <c r="F18" s="111"/>
      <c r="G18" s="133"/>
      <c r="H18" s="133"/>
      <c r="I18" s="134"/>
      <c r="J18" s="111"/>
      <c r="K18" s="133"/>
      <c r="L18" s="133"/>
      <c r="M18" s="134"/>
      <c r="N18" s="111"/>
      <c r="O18" s="133"/>
      <c r="P18" s="133"/>
      <c r="Q18" s="134"/>
      <c r="R18" s="111"/>
      <c r="S18" s="133"/>
      <c r="T18" s="133"/>
      <c r="U18" s="134"/>
      <c r="V18" s="111"/>
      <c r="W18" s="133"/>
      <c r="X18" s="133"/>
      <c r="Y18" s="134"/>
      <c r="Z18" s="111"/>
      <c r="AA18" s="133"/>
      <c r="AB18" s="133"/>
      <c r="AC18" s="134"/>
      <c r="AD18" s="111"/>
      <c r="AE18" s="133"/>
      <c r="AF18" s="133"/>
      <c r="AG18" s="134"/>
      <c r="AH18" s="111"/>
      <c r="AI18" s="133"/>
      <c r="AJ18" s="133"/>
      <c r="AK18" s="134"/>
      <c r="AL18" s="111"/>
      <c r="AM18" s="133"/>
      <c r="AN18" s="133"/>
      <c r="AO18" s="134"/>
      <c r="AP18" s="111"/>
      <c r="AQ18" s="133"/>
      <c r="AR18" s="133"/>
      <c r="AS18" s="134"/>
      <c r="AT18" s="111"/>
      <c r="AU18" s="133"/>
      <c r="AV18" s="133"/>
      <c r="AW18" s="134"/>
    </row>
    <row r="19" spans="1:49" x14ac:dyDescent="0.3">
      <c r="A19" s="121" t="s">
        <v>106</v>
      </c>
      <c r="B19" s="121">
        <v>8775</v>
      </c>
      <c r="C19" s="122">
        <v>8735</v>
      </c>
      <c r="D19" s="122">
        <v>8798</v>
      </c>
      <c r="E19" s="123">
        <v>8348</v>
      </c>
      <c r="F19" s="121">
        <v>8731</v>
      </c>
      <c r="G19" s="122">
        <v>8907</v>
      </c>
      <c r="H19" s="122">
        <v>9738</v>
      </c>
      <c r="I19" s="123">
        <v>9565</v>
      </c>
      <c r="J19" s="121">
        <v>10009</v>
      </c>
      <c r="K19" s="122">
        <v>10090</v>
      </c>
      <c r="L19" s="122">
        <v>9593</v>
      </c>
      <c r="M19" s="123">
        <v>9430</v>
      </c>
      <c r="N19" s="121">
        <v>10363</v>
      </c>
      <c r="O19" s="122">
        <v>11117</v>
      </c>
      <c r="P19" s="122">
        <v>11601</v>
      </c>
      <c r="Q19" s="123">
        <v>11316</v>
      </c>
      <c r="R19" s="121">
        <v>12304</v>
      </c>
      <c r="S19" s="122">
        <v>12319</v>
      </c>
      <c r="T19" s="122">
        <v>12592</v>
      </c>
      <c r="U19" s="123">
        <v>11276</v>
      </c>
      <c r="V19" s="121">
        <v>12170</v>
      </c>
      <c r="W19" s="122">
        <v>11520</v>
      </c>
      <c r="X19" s="122">
        <v>11485</v>
      </c>
      <c r="Y19" s="123">
        <v>10079</v>
      </c>
      <c r="Z19" s="121">
        <v>10995</v>
      </c>
      <c r="AA19" s="122">
        <v>11381</v>
      </c>
      <c r="AB19" s="122">
        <v>12594</v>
      </c>
      <c r="AC19" s="123">
        <v>13933</v>
      </c>
      <c r="AD19" s="121">
        <v>15914</v>
      </c>
      <c r="AE19" s="122">
        <v>18272</v>
      </c>
      <c r="AF19" s="122">
        <v>19944</v>
      </c>
      <c r="AG19" s="123">
        <v>19217</v>
      </c>
      <c r="AH19" s="121">
        <v>18949</v>
      </c>
      <c r="AI19" s="122">
        <v>21487</v>
      </c>
      <c r="AJ19" s="122">
        <v>21181</v>
      </c>
      <c r="AK19" s="123">
        <v>18603</v>
      </c>
      <c r="AL19" s="121">
        <v>20198</v>
      </c>
      <c r="AM19" s="122">
        <v>20065</v>
      </c>
      <c r="AN19" s="122">
        <v>20579</v>
      </c>
      <c r="AO19" s="123">
        <v>21020</v>
      </c>
      <c r="AP19" s="121">
        <v>20886</v>
      </c>
      <c r="AQ19" s="122">
        <v>20339</v>
      </c>
      <c r="AR19" s="122">
        <v>20477</v>
      </c>
      <c r="AS19" s="123">
        <v>19247</v>
      </c>
      <c r="AT19" s="121">
        <v>20804</v>
      </c>
      <c r="AU19" s="122">
        <v>21865</v>
      </c>
      <c r="AV19" s="122">
        <v>23607</v>
      </c>
      <c r="AW19" s="123"/>
    </row>
    <row r="20" spans="1:49" x14ac:dyDescent="0.3">
      <c r="A20" s="50" t="s">
        <v>107</v>
      </c>
      <c r="B20" s="50">
        <v>11399</v>
      </c>
      <c r="C20" s="51">
        <v>11883</v>
      </c>
      <c r="D20" s="51">
        <v>12204</v>
      </c>
      <c r="E20" s="52">
        <v>11775</v>
      </c>
      <c r="F20" s="50">
        <v>11725</v>
      </c>
      <c r="G20" s="51">
        <v>12833</v>
      </c>
      <c r="H20" s="51">
        <v>12759</v>
      </c>
      <c r="I20" s="52">
        <v>12648</v>
      </c>
      <c r="J20" s="50">
        <v>12800</v>
      </c>
      <c r="K20" s="51">
        <v>12847</v>
      </c>
      <c r="L20" s="51">
        <v>12695</v>
      </c>
      <c r="M20" s="52">
        <v>13068</v>
      </c>
      <c r="N20" s="50">
        <v>13596</v>
      </c>
      <c r="O20" s="51">
        <v>14636</v>
      </c>
      <c r="P20" s="51">
        <v>14613</v>
      </c>
      <c r="Q20" s="52">
        <v>14496</v>
      </c>
      <c r="R20" s="50">
        <v>15103</v>
      </c>
      <c r="S20" s="51">
        <v>15508</v>
      </c>
      <c r="T20" s="51">
        <v>16115</v>
      </c>
      <c r="U20" s="52">
        <v>15701</v>
      </c>
      <c r="V20" s="50">
        <v>16055</v>
      </c>
      <c r="W20" s="51">
        <v>13718</v>
      </c>
      <c r="X20" s="51">
        <v>14913</v>
      </c>
      <c r="Y20" s="52">
        <v>13665</v>
      </c>
      <c r="Z20" s="50">
        <v>14716</v>
      </c>
      <c r="AA20" s="51">
        <v>15091</v>
      </c>
      <c r="AB20" s="51">
        <v>15163</v>
      </c>
      <c r="AC20" s="52">
        <v>15844</v>
      </c>
      <c r="AD20" s="50">
        <v>17186</v>
      </c>
      <c r="AE20" s="51">
        <v>19697</v>
      </c>
      <c r="AF20" s="51">
        <v>21009</v>
      </c>
      <c r="AG20" s="52">
        <v>19760</v>
      </c>
      <c r="AH20" s="50">
        <v>19864</v>
      </c>
      <c r="AI20" s="51">
        <v>22179</v>
      </c>
      <c r="AJ20" s="51">
        <v>22377</v>
      </c>
      <c r="AK20" s="52">
        <v>20934</v>
      </c>
      <c r="AL20" s="50">
        <v>22396</v>
      </c>
      <c r="AM20" s="51">
        <v>23309</v>
      </c>
      <c r="AN20" s="51">
        <v>22767</v>
      </c>
      <c r="AO20" s="52">
        <v>23444</v>
      </c>
      <c r="AP20" s="50">
        <v>22584</v>
      </c>
      <c r="AQ20" s="51">
        <v>22395</v>
      </c>
      <c r="AR20" s="51">
        <v>22496</v>
      </c>
      <c r="AS20" s="52">
        <v>21327</v>
      </c>
      <c r="AT20" s="50">
        <v>22925</v>
      </c>
      <c r="AU20" s="51">
        <v>24317</v>
      </c>
      <c r="AV20" s="51">
        <v>24523</v>
      </c>
      <c r="AW20" s="52"/>
    </row>
    <row r="21" spans="1:49" x14ac:dyDescent="0.3">
      <c r="A21" s="50" t="s">
        <v>108</v>
      </c>
      <c r="B21" s="50">
        <v>3154</v>
      </c>
      <c r="C21" s="51">
        <v>3119</v>
      </c>
      <c r="D21" s="51">
        <v>3295</v>
      </c>
      <c r="E21" s="52">
        <v>2707</v>
      </c>
      <c r="F21" s="50">
        <v>3253</v>
      </c>
      <c r="G21" s="51">
        <v>3446</v>
      </c>
      <c r="H21" s="51">
        <v>3631</v>
      </c>
      <c r="I21" s="52">
        <v>3062</v>
      </c>
      <c r="J21" s="50">
        <v>3536</v>
      </c>
      <c r="K21" s="51">
        <v>3607</v>
      </c>
      <c r="L21" s="51">
        <v>3746</v>
      </c>
      <c r="M21" s="52">
        <v>3188</v>
      </c>
      <c r="N21" s="50">
        <v>3817</v>
      </c>
      <c r="O21" s="51">
        <v>3803</v>
      </c>
      <c r="P21" s="51">
        <v>4149</v>
      </c>
      <c r="Q21" s="52">
        <v>3227</v>
      </c>
      <c r="R21" s="50">
        <v>3930</v>
      </c>
      <c r="S21" s="51">
        <v>4375</v>
      </c>
      <c r="T21" s="51">
        <v>4719</v>
      </c>
      <c r="U21" s="52">
        <v>4144</v>
      </c>
      <c r="V21" s="50">
        <v>5554</v>
      </c>
      <c r="W21" s="51">
        <v>5293</v>
      </c>
      <c r="X21" s="51">
        <v>5478</v>
      </c>
      <c r="Y21" s="52">
        <v>4750</v>
      </c>
      <c r="Z21" s="50">
        <v>4880</v>
      </c>
      <c r="AA21" s="51">
        <v>4594</v>
      </c>
      <c r="AB21" s="51">
        <v>5074</v>
      </c>
      <c r="AC21" s="52">
        <v>5165</v>
      </c>
      <c r="AD21" s="50">
        <v>6144</v>
      </c>
      <c r="AE21" s="51">
        <v>6034</v>
      </c>
      <c r="AF21" s="51">
        <v>6523</v>
      </c>
      <c r="AG21" s="52">
        <v>5000</v>
      </c>
      <c r="AH21" s="50">
        <v>5985</v>
      </c>
      <c r="AI21" s="51">
        <v>6991</v>
      </c>
      <c r="AJ21" s="51">
        <v>6767</v>
      </c>
      <c r="AK21" s="52">
        <v>7991</v>
      </c>
      <c r="AL21" s="50">
        <v>8438</v>
      </c>
      <c r="AM21" s="51">
        <v>7081</v>
      </c>
      <c r="AN21" s="51">
        <v>8040</v>
      </c>
      <c r="AO21" s="52">
        <v>6778</v>
      </c>
      <c r="AP21" s="50">
        <v>7855</v>
      </c>
      <c r="AQ21" s="51">
        <v>8733</v>
      </c>
      <c r="AR21" s="51">
        <v>8473</v>
      </c>
      <c r="AS21" s="52">
        <v>7423</v>
      </c>
      <c r="AT21" s="50">
        <v>7402</v>
      </c>
      <c r="AU21" s="51">
        <v>7205</v>
      </c>
      <c r="AV21" s="51">
        <v>7408</v>
      </c>
      <c r="AW21" s="52"/>
    </row>
    <row r="22" spans="1:49" x14ac:dyDescent="0.3">
      <c r="A22" s="67" t="s">
        <v>109</v>
      </c>
      <c r="B22" s="67"/>
      <c r="C22" s="68"/>
      <c r="D22" s="51"/>
      <c r="E22" s="52"/>
      <c r="F22" s="67">
        <v>218</v>
      </c>
      <c r="G22" s="68">
        <v>235</v>
      </c>
      <c r="H22" s="51"/>
      <c r="I22" s="52"/>
      <c r="J22" s="67"/>
      <c r="K22" s="68"/>
      <c r="L22" s="51"/>
      <c r="M22" s="52"/>
      <c r="N22" s="67"/>
      <c r="O22" s="68"/>
      <c r="P22" s="51"/>
      <c r="Q22" s="52"/>
      <c r="R22" s="67"/>
      <c r="S22" s="68"/>
      <c r="T22" s="51"/>
      <c r="U22" s="52"/>
      <c r="V22" s="67"/>
      <c r="W22" s="68"/>
      <c r="X22" s="51"/>
      <c r="Y22" s="52"/>
      <c r="Z22" s="67"/>
      <c r="AA22" s="68"/>
      <c r="AB22" s="51"/>
      <c r="AC22" s="52"/>
      <c r="AD22" s="67"/>
      <c r="AE22" s="68"/>
      <c r="AF22" s="51"/>
      <c r="AG22" s="52"/>
      <c r="AH22" s="67"/>
      <c r="AI22" s="68"/>
      <c r="AJ22" s="51"/>
      <c r="AK22" s="52"/>
      <c r="AL22" s="67"/>
      <c r="AM22" s="68"/>
      <c r="AN22" s="51"/>
      <c r="AO22" s="52"/>
      <c r="AP22" s="67"/>
      <c r="AQ22" s="68"/>
      <c r="AR22" s="51"/>
      <c r="AS22" s="52"/>
      <c r="AT22" s="67"/>
      <c r="AU22" s="68"/>
      <c r="AV22" s="51"/>
      <c r="AW22" s="52"/>
    </row>
    <row r="23" spans="1:49" x14ac:dyDescent="0.3">
      <c r="A23" s="124" t="s">
        <v>110</v>
      </c>
      <c r="B23" s="124">
        <v>515</v>
      </c>
      <c r="C23" s="125">
        <v>646</v>
      </c>
      <c r="D23" s="125">
        <v>648</v>
      </c>
      <c r="E23" s="126">
        <v>501</v>
      </c>
      <c r="F23" s="124">
        <v>578</v>
      </c>
      <c r="G23" s="125">
        <v>564</v>
      </c>
      <c r="H23" s="125">
        <v>604</v>
      </c>
      <c r="I23" s="126">
        <v>750</v>
      </c>
      <c r="J23" s="124">
        <v>697</v>
      </c>
      <c r="K23" s="125">
        <v>844</v>
      </c>
      <c r="L23" s="125">
        <v>440</v>
      </c>
      <c r="M23" s="126">
        <v>459</v>
      </c>
      <c r="N23" s="124">
        <v>551</v>
      </c>
      <c r="O23" s="125">
        <v>496</v>
      </c>
      <c r="P23" s="125">
        <v>559</v>
      </c>
      <c r="Q23" s="126">
        <v>538</v>
      </c>
      <c r="R23" s="124">
        <v>414</v>
      </c>
      <c r="S23" s="125">
        <v>355</v>
      </c>
      <c r="T23" s="125">
        <v>459</v>
      </c>
      <c r="U23" s="126">
        <v>442</v>
      </c>
      <c r="V23" s="124">
        <v>1676</v>
      </c>
      <c r="W23" s="125">
        <v>3726</v>
      </c>
      <c r="X23" s="125">
        <v>4906</v>
      </c>
      <c r="Y23" s="126">
        <v>2756</v>
      </c>
      <c r="Z23" s="124">
        <v>3610</v>
      </c>
      <c r="AA23" s="125">
        <v>3544</v>
      </c>
      <c r="AB23" s="125">
        <v>5995</v>
      </c>
      <c r="AC23" s="126">
        <v>4325</v>
      </c>
      <c r="AD23" s="124">
        <v>4113</v>
      </c>
      <c r="AE23" s="125">
        <v>1707</v>
      </c>
      <c r="AF23" s="125">
        <v>2978</v>
      </c>
      <c r="AG23" s="126">
        <v>3417</v>
      </c>
      <c r="AH23" s="124">
        <v>2811</v>
      </c>
      <c r="AI23" s="125">
        <v>6665</v>
      </c>
      <c r="AJ23" s="125">
        <v>1688</v>
      </c>
      <c r="AK23" s="126">
        <v>1466</v>
      </c>
      <c r="AL23" s="124">
        <v>2437</v>
      </c>
      <c r="AM23" s="125">
        <v>3605</v>
      </c>
      <c r="AN23" s="125">
        <v>4073</v>
      </c>
      <c r="AO23" s="126">
        <v>4504</v>
      </c>
      <c r="AP23" s="124">
        <v>4139</v>
      </c>
      <c r="AQ23" s="125">
        <v>2086</v>
      </c>
      <c r="AR23" s="125">
        <v>3319</v>
      </c>
      <c r="AS23" s="126">
        <v>1398</v>
      </c>
      <c r="AT23" s="124">
        <v>2513</v>
      </c>
      <c r="AU23" s="125">
        <v>3869</v>
      </c>
      <c r="AV23" s="125">
        <v>3361</v>
      </c>
      <c r="AW23" s="126"/>
    </row>
    <row r="24" spans="1:49" x14ac:dyDescent="0.3">
      <c r="A24" s="127" t="s">
        <v>111</v>
      </c>
      <c r="B24" s="127">
        <v>23844</v>
      </c>
      <c r="C24" s="128">
        <v>24382</v>
      </c>
      <c r="D24" s="128">
        <v>24945</v>
      </c>
      <c r="E24" s="129">
        <v>23330</v>
      </c>
      <c r="F24" s="127">
        <v>24504</v>
      </c>
      <c r="G24" s="128">
        <v>25984</v>
      </c>
      <c r="H24" s="128">
        <v>26732</v>
      </c>
      <c r="I24" s="129">
        <v>26025</v>
      </c>
      <c r="J24" s="127">
        <v>27043</v>
      </c>
      <c r="K24" s="128">
        <v>27387</v>
      </c>
      <c r="L24" s="128">
        <v>26473</v>
      </c>
      <c r="M24" s="129">
        <v>26145</v>
      </c>
      <c r="N24" s="127">
        <v>28327</v>
      </c>
      <c r="O24" s="128">
        <v>30052</v>
      </c>
      <c r="P24" s="128">
        <v>30992</v>
      </c>
      <c r="Q24" s="129">
        <v>29577</v>
      </c>
      <c r="R24" s="127">
        <v>31751</v>
      </c>
      <c r="S24" s="128">
        <v>32556</v>
      </c>
      <c r="T24" s="128">
        <v>3388</v>
      </c>
      <c r="U24" s="129">
        <v>31563</v>
      </c>
      <c r="V24" s="127">
        <v>35455</v>
      </c>
      <c r="W24" s="128">
        <v>34257</v>
      </c>
      <c r="X24" s="128">
        <v>36782</v>
      </c>
      <c r="Y24" s="129">
        <v>31250</v>
      </c>
      <c r="Z24" s="127">
        <v>34201</v>
      </c>
      <c r="AA24" s="128">
        <v>34611</v>
      </c>
      <c r="AB24" s="128">
        <v>38826</v>
      </c>
      <c r="AC24" s="129">
        <v>39267</v>
      </c>
      <c r="AD24" s="127">
        <v>43357</v>
      </c>
      <c r="AE24" s="128">
        <v>45710</v>
      </c>
      <c r="AF24" s="128">
        <v>50454</v>
      </c>
      <c r="AG24" s="129">
        <v>47394</v>
      </c>
      <c r="AH24" s="127">
        <v>47608</v>
      </c>
      <c r="AI24" s="128">
        <v>57323</v>
      </c>
      <c r="AJ24" s="128">
        <v>52013</v>
      </c>
      <c r="AK24" s="129">
        <v>48994</v>
      </c>
      <c r="AL24" s="127">
        <v>53469</v>
      </c>
      <c r="AM24" s="128">
        <v>54060</v>
      </c>
      <c r="AN24" s="128">
        <v>55459</v>
      </c>
      <c r="AO24" s="129">
        <v>55747</v>
      </c>
      <c r="AP24" s="127">
        <v>55463</v>
      </c>
      <c r="AQ24" s="128">
        <v>53553</v>
      </c>
      <c r="AR24" s="128">
        <v>54766</v>
      </c>
      <c r="AS24" s="129">
        <v>49395</v>
      </c>
      <c r="AT24" s="127">
        <v>53645</v>
      </c>
      <c r="AU24" s="128">
        <v>57256</v>
      </c>
      <c r="AV24" s="128">
        <v>58898</v>
      </c>
      <c r="AW24" s="129"/>
    </row>
    <row r="25" spans="1:49" x14ac:dyDescent="0.3">
      <c r="A25" s="135" t="s">
        <v>570</v>
      </c>
      <c r="B25" s="135">
        <v>86859</v>
      </c>
      <c r="C25" s="136">
        <v>86157</v>
      </c>
      <c r="D25" s="136">
        <v>87502</v>
      </c>
      <c r="E25" s="137">
        <v>86177</v>
      </c>
      <c r="F25" s="135">
        <v>87801</v>
      </c>
      <c r="G25" s="136">
        <v>91243</v>
      </c>
      <c r="H25" s="136">
        <v>93032</v>
      </c>
      <c r="I25" s="137">
        <v>95282</v>
      </c>
      <c r="J25" s="135">
        <v>96103</v>
      </c>
      <c r="K25" s="136">
        <v>94984</v>
      </c>
      <c r="L25" s="136">
        <v>94131</v>
      </c>
      <c r="M25" s="137">
        <v>99444</v>
      </c>
      <c r="N25" s="135">
        <v>104867</v>
      </c>
      <c r="O25" s="136">
        <v>104271</v>
      </c>
      <c r="P25" s="136">
        <v>106596</v>
      </c>
      <c r="Q25" s="137">
        <v>106568</v>
      </c>
      <c r="R25" s="135">
        <v>115201</v>
      </c>
      <c r="S25" s="136">
        <v>116998</v>
      </c>
      <c r="T25" s="136">
        <v>122306</v>
      </c>
      <c r="U25" s="137">
        <v>118050</v>
      </c>
      <c r="V25" s="135">
        <v>127287</v>
      </c>
      <c r="W25" s="136">
        <v>121311</v>
      </c>
      <c r="X25" s="136">
        <v>128399</v>
      </c>
      <c r="Y25" s="137">
        <v>117428</v>
      </c>
      <c r="Z25" s="135">
        <v>123433</v>
      </c>
      <c r="AA25" s="136">
        <v>122843</v>
      </c>
      <c r="AB25" s="136">
        <v>127264</v>
      </c>
      <c r="AC25" s="137">
        <v>129975</v>
      </c>
      <c r="AD25" s="135">
        <v>135290</v>
      </c>
      <c r="AE25" s="136">
        <v>144999</v>
      </c>
      <c r="AF25" s="136">
        <v>154759</v>
      </c>
      <c r="AG25" s="137">
        <v>154564</v>
      </c>
      <c r="AH25" s="135">
        <v>154948</v>
      </c>
      <c r="AI25" s="136">
        <v>210625</v>
      </c>
      <c r="AJ25" s="136">
        <v>206839</v>
      </c>
      <c r="AK25" s="137">
        <v>196351</v>
      </c>
      <c r="AL25" s="135">
        <v>210080</v>
      </c>
      <c r="AM25" s="136">
        <v>211125</v>
      </c>
      <c r="AN25" s="136">
        <v>212029</v>
      </c>
      <c r="AO25" s="137">
        <v>223605</v>
      </c>
      <c r="AP25" s="135">
        <v>219344</v>
      </c>
      <c r="AQ25" s="136">
        <v>214384</v>
      </c>
      <c r="AR25" s="136">
        <v>216056</v>
      </c>
      <c r="AS25" s="137">
        <v>208371</v>
      </c>
      <c r="AT25" s="135">
        <v>218563</v>
      </c>
      <c r="AU25" s="136">
        <v>228110</v>
      </c>
      <c r="AV25" s="136">
        <v>234774</v>
      </c>
      <c r="AW25" s="137"/>
    </row>
    <row r="26" spans="1:49" ht="35.25" customHeight="1" x14ac:dyDescent="0.45">
      <c r="A26" s="119" t="s">
        <v>569</v>
      </c>
      <c r="B26" s="124"/>
      <c r="C26" s="125"/>
      <c r="D26" s="125"/>
      <c r="E26" s="126"/>
      <c r="F26" s="124"/>
      <c r="G26" s="125"/>
      <c r="H26" s="125"/>
      <c r="I26" s="126"/>
      <c r="J26" s="124"/>
      <c r="K26" s="125"/>
      <c r="L26" s="125"/>
      <c r="M26" s="126"/>
      <c r="N26" s="124"/>
      <c r="O26" s="125"/>
      <c r="P26" s="125"/>
      <c r="Q26" s="126"/>
      <c r="R26" s="124"/>
      <c r="S26" s="125"/>
      <c r="T26" s="125"/>
      <c r="U26" s="126"/>
      <c r="V26" s="124"/>
      <c r="W26" s="125"/>
      <c r="X26" s="125"/>
      <c r="Y26" s="126"/>
      <c r="Z26" s="124"/>
      <c r="AA26" s="125"/>
      <c r="AB26" s="125"/>
      <c r="AC26" s="126"/>
      <c r="AD26" s="124"/>
      <c r="AE26" s="125"/>
      <c r="AF26" s="125"/>
      <c r="AG26" s="126"/>
      <c r="AH26" s="124"/>
      <c r="AI26" s="125"/>
      <c r="AJ26" s="125"/>
      <c r="AK26" s="126"/>
      <c r="AL26" s="124"/>
      <c r="AM26" s="125"/>
      <c r="AN26" s="125"/>
      <c r="AO26" s="126"/>
      <c r="AP26" s="124"/>
      <c r="AQ26" s="125"/>
      <c r="AR26" s="125"/>
      <c r="AS26" s="126"/>
      <c r="AT26" s="124"/>
      <c r="AU26" s="125"/>
      <c r="AV26" s="125"/>
      <c r="AW26" s="126"/>
    </row>
    <row r="27" spans="1:49" x14ac:dyDescent="0.3">
      <c r="A27" s="132" t="s">
        <v>114</v>
      </c>
      <c r="B27" s="111"/>
      <c r="C27" s="133"/>
      <c r="D27" s="133"/>
      <c r="E27" s="134"/>
      <c r="F27" s="111"/>
      <c r="G27" s="133"/>
      <c r="H27" s="133"/>
      <c r="I27" s="134"/>
      <c r="J27" s="111"/>
      <c r="K27" s="133"/>
      <c r="L27" s="133"/>
      <c r="M27" s="134"/>
      <c r="N27" s="111"/>
      <c r="O27" s="133"/>
      <c r="P27" s="133"/>
      <c r="Q27" s="134"/>
      <c r="R27" s="111"/>
      <c r="S27" s="133"/>
      <c r="T27" s="133"/>
      <c r="U27" s="134"/>
      <c r="V27" s="111"/>
      <c r="W27" s="133"/>
      <c r="X27" s="133"/>
      <c r="Y27" s="134"/>
      <c r="Z27" s="111"/>
      <c r="AA27" s="133"/>
      <c r="AB27" s="133"/>
      <c r="AC27" s="134"/>
      <c r="AD27" s="111"/>
      <c r="AE27" s="133"/>
      <c r="AF27" s="133"/>
      <c r="AG27" s="134"/>
      <c r="AH27" s="111"/>
      <c r="AI27" s="133"/>
      <c r="AJ27" s="133"/>
      <c r="AK27" s="134"/>
      <c r="AL27" s="111"/>
      <c r="AM27" s="133"/>
      <c r="AN27" s="133"/>
      <c r="AO27" s="134"/>
      <c r="AP27" s="111"/>
      <c r="AQ27" s="133"/>
      <c r="AR27" s="133"/>
      <c r="AS27" s="134"/>
      <c r="AT27" s="111"/>
      <c r="AU27" s="133"/>
      <c r="AV27" s="133"/>
      <c r="AW27" s="134"/>
    </row>
    <row r="28" spans="1:49" x14ac:dyDescent="0.3">
      <c r="A28" s="121" t="s">
        <v>115</v>
      </c>
      <c r="B28" s="121">
        <v>39513</v>
      </c>
      <c r="C28" s="122">
        <v>38105</v>
      </c>
      <c r="D28" s="122">
        <v>39935</v>
      </c>
      <c r="E28" s="123">
        <v>41575</v>
      </c>
      <c r="F28" s="121">
        <v>42551</v>
      </c>
      <c r="G28" s="122">
        <v>42449</v>
      </c>
      <c r="H28" s="122">
        <v>44981</v>
      </c>
      <c r="I28" s="123">
        <v>47220</v>
      </c>
      <c r="J28" s="121">
        <v>48989</v>
      </c>
      <c r="K28" s="122">
        <v>46374</v>
      </c>
      <c r="L28" s="122">
        <v>47292</v>
      </c>
      <c r="M28" s="123">
        <v>50648</v>
      </c>
      <c r="N28" s="121">
        <v>53911</v>
      </c>
      <c r="O28" s="122">
        <v>46268</v>
      </c>
      <c r="P28" s="122">
        <v>50030</v>
      </c>
      <c r="Q28" s="123">
        <v>51890</v>
      </c>
      <c r="R28" s="121">
        <v>55117</v>
      </c>
      <c r="S28" s="122">
        <v>53708</v>
      </c>
      <c r="T28" s="122">
        <v>57946</v>
      </c>
      <c r="U28" s="123">
        <v>59143</v>
      </c>
      <c r="V28" s="121">
        <v>63044</v>
      </c>
      <c r="W28" s="122">
        <v>58980</v>
      </c>
      <c r="X28" s="122">
        <v>62161</v>
      </c>
      <c r="Y28" s="123">
        <v>58870</v>
      </c>
      <c r="Z28" s="121">
        <v>63649</v>
      </c>
      <c r="AA28" s="122">
        <v>63953</v>
      </c>
      <c r="AB28" s="122">
        <v>67214</v>
      </c>
      <c r="AC28" s="123">
        <v>69582</v>
      </c>
      <c r="AD28" s="121">
        <v>73568</v>
      </c>
      <c r="AE28" s="122">
        <v>78365</v>
      </c>
      <c r="AF28" s="122">
        <v>86285</v>
      </c>
      <c r="AG28" s="123">
        <v>86014</v>
      </c>
      <c r="AH28" s="121">
        <v>88496</v>
      </c>
      <c r="AI28" s="122">
        <v>93696</v>
      </c>
      <c r="AJ28" s="122">
        <v>96197</v>
      </c>
      <c r="AK28" s="123">
        <v>91629</v>
      </c>
      <c r="AL28" s="121">
        <v>99969</v>
      </c>
      <c r="AM28" s="122">
        <v>100090</v>
      </c>
      <c r="AN28" s="122">
        <v>100731</v>
      </c>
      <c r="AO28" s="123">
        <v>107071</v>
      </c>
      <c r="AP28" s="121">
        <v>101249</v>
      </c>
      <c r="AQ28" s="122">
        <v>99316</v>
      </c>
      <c r="AR28" s="122">
        <v>102875</v>
      </c>
      <c r="AS28" s="123">
        <v>101597</v>
      </c>
      <c r="AT28" s="121">
        <v>108464</v>
      </c>
      <c r="AU28" s="122">
        <v>111193</v>
      </c>
      <c r="AV28" s="122">
        <v>119034</v>
      </c>
      <c r="AW28" s="123"/>
    </row>
    <row r="29" spans="1:49" x14ac:dyDescent="0.3">
      <c r="A29" s="108" t="s">
        <v>116</v>
      </c>
      <c r="B29" s="108">
        <v>2</v>
      </c>
      <c r="C29" s="109">
        <v>4</v>
      </c>
      <c r="D29" s="109">
        <v>4</v>
      </c>
      <c r="E29" s="110">
        <v>4</v>
      </c>
      <c r="F29" s="108">
        <v>4</v>
      </c>
      <c r="G29" s="109">
        <v>3</v>
      </c>
      <c r="H29" s="109">
        <v>4</v>
      </c>
      <c r="I29" s="110">
        <v>5</v>
      </c>
      <c r="J29" s="108">
        <v>4</v>
      </c>
      <c r="K29" s="109">
        <v>5</v>
      </c>
      <c r="L29" s="109">
        <v>5</v>
      </c>
      <c r="M29" s="110">
        <v>9</v>
      </c>
      <c r="N29" s="108">
        <v>9</v>
      </c>
      <c r="O29" s="109">
        <v>11</v>
      </c>
      <c r="P29" s="109">
        <v>11</v>
      </c>
      <c r="Q29" s="110">
        <v>10</v>
      </c>
      <c r="R29" s="108">
        <v>10</v>
      </c>
      <c r="S29" s="109">
        <v>6</v>
      </c>
      <c r="T29" s="109">
        <v>8</v>
      </c>
      <c r="U29" s="110">
        <v>11</v>
      </c>
      <c r="V29" s="108">
        <v>13</v>
      </c>
      <c r="W29" s="109">
        <v>12</v>
      </c>
      <c r="X29" s="109">
        <v>12</v>
      </c>
      <c r="Y29" s="110">
        <v>9</v>
      </c>
      <c r="Z29" s="108">
        <v>10</v>
      </c>
      <c r="AA29" s="109">
        <v>9</v>
      </c>
      <c r="AB29" s="109">
        <v>8</v>
      </c>
      <c r="AC29" s="110">
        <v>9</v>
      </c>
      <c r="AD29" s="108">
        <v>9</v>
      </c>
      <c r="AE29" s="109">
        <v>11</v>
      </c>
      <c r="AF29" s="109">
        <v>13</v>
      </c>
      <c r="AG29" s="110">
        <v>12</v>
      </c>
      <c r="AH29" s="108">
        <v>12</v>
      </c>
      <c r="AI29" s="109">
        <v>10</v>
      </c>
      <c r="AJ29" s="109">
        <v>36</v>
      </c>
      <c r="AK29" s="110">
        <v>16</v>
      </c>
      <c r="AL29" s="108">
        <v>12</v>
      </c>
      <c r="AM29" s="109">
        <v>12</v>
      </c>
      <c r="AN29" s="109">
        <v>16</v>
      </c>
      <c r="AO29" s="110">
        <v>10</v>
      </c>
      <c r="AP29" s="108">
        <v>132</v>
      </c>
      <c r="AQ29" s="109">
        <v>118</v>
      </c>
      <c r="AR29" s="109">
        <v>123</v>
      </c>
      <c r="AS29" s="110">
        <v>122</v>
      </c>
      <c r="AT29" s="108">
        <v>165</v>
      </c>
      <c r="AU29" s="109">
        <v>172</v>
      </c>
      <c r="AV29" s="109">
        <v>193</v>
      </c>
      <c r="AW29" s="110"/>
    </row>
    <row r="30" spans="1:49" x14ac:dyDescent="0.3">
      <c r="A30" s="127" t="s">
        <v>117</v>
      </c>
      <c r="B30" s="127">
        <v>39515</v>
      </c>
      <c r="C30" s="128">
        <v>38110</v>
      </c>
      <c r="D30" s="128">
        <v>39940</v>
      </c>
      <c r="E30" s="129">
        <v>41579</v>
      </c>
      <c r="F30" s="127">
        <v>42554</v>
      </c>
      <c r="G30" s="128">
        <v>42452</v>
      </c>
      <c r="H30" s="128">
        <v>44985</v>
      </c>
      <c r="I30" s="129">
        <v>47224</v>
      </c>
      <c r="J30" s="127">
        <v>48994</v>
      </c>
      <c r="K30" s="128">
        <v>46379</v>
      </c>
      <c r="L30" s="128">
        <v>47297</v>
      </c>
      <c r="M30" s="129">
        <v>50657</v>
      </c>
      <c r="N30" s="127">
        <v>53920</v>
      </c>
      <c r="O30" s="128">
        <v>48279</v>
      </c>
      <c r="P30" s="128">
        <v>50040</v>
      </c>
      <c r="Q30" s="129">
        <v>51900</v>
      </c>
      <c r="R30" s="127">
        <v>55127</v>
      </c>
      <c r="S30" s="128">
        <v>53714</v>
      </c>
      <c r="T30" s="128">
        <v>57954</v>
      </c>
      <c r="U30" s="129">
        <v>59154</v>
      </c>
      <c r="V30" s="127">
        <v>63057</v>
      </c>
      <c r="W30" s="128">
        <v>58992</v>
      </c>
      <c r="X30" s="128">
        <v>62174</v>
      </c>
      <c r="Y30" s="129">
        <v>58879</v>
      </c>
      <c r="Z30" s="127">
        <v>63658</v>
      </c>
      <c r="AA30" s="128">
        <v>63962</v>
      </c>
      <c r="AB30" s="128">
        <v>67222</v>
      </c>
      <c r="AC30" s="129">
        <v>69592</v>
      </c>
      <c r="AD30" s="127">
        <v>73577</v>
      </c>
      <c r="AE30" s="128">
        <v>78376</v>
      </c>
      <c r="AF30" s="128">
        <v>86298</v>
      </c>
      <c r="AG30" s="129">
        <v>86026</v>
      </c>
      <c r="AH30" s="127">
        <v>88508</v>
      </c>
      <c r="AI30" s="128">
        <v>93706</v>
      </c>
      <c r="AJ30" s="128">
        <v>96233</v>
      </c>
      <c r="AK30" s="129">
        <v>91644</v>
      </c>
      <c r="AL30" s="127">
        <v>99981</v>
      </c>
      <c r="AM30" s="128">
        <v>100102</v>
      </c>
      <c r="AN30" s="128">
        <v>100746</v>
      </c>
      <c r="AO30" s="129">
        <v>107080</v>
      </c>
      <c r="AP30" s="127">
        <v>101381</v>
      </c>
      <c r="AQ30" s="128">
        <v>99434</v>
      </c>
      <c r="AR30" s="128">
        <v>102998</v>
      </c>
      <c r="AS30" s="129">
        <v>101719</v>
      </c>
      <c r="AT30" s="127">
        <v>108630</v>
      </c>
      <c r="AU30" s="128">
        <v>111365</v>
      </c>
      <c r="AV30" s="128">
        <v>119227</v>
      </c>
      <c r="AW30" s="129"/>
    </row>
    <row r="31" spans="1:49" x14ac:dyDescent="0.3">
      <c r="A31" s="138"/>
      <c r="B31" s="138"/>
      <c r="C31" s="139"/>
      <c r="D31" s="139"/>
      <c r="E31" s="140"/>
      <c r="F31" s="138"/>
      <c r="G31" s="139"/>
      <c r="H31" s="139"/>
      <c r="I31" s="140"/>
      <c r="J31" s="138"/>
      <c r="K31" s="139"/>
      <c r="L31" s="139"/>
      <c r="M31" s="140"/>
      <c r="N31" s="138"/>
      <c r="O31" s="139"/>
      <c r="P31" s="139"/>
      <c r="Q31" s="140"/>
      <c r="R31" s="138"/>
      <c r="S31" s="139"/>
      <c r="T31" s="139"/>
      <c r="U31" s="140"/>
      <c r="V31" s="138"/>
      <c r="W31" s="139"/>
      <c r="X31" s="139"/>
      <c r="Y31" s="140"/>
      <c r="Z31" s="138"/>
      <c r="AA31" s="139"/>
      <c r="AB31" s="139"/>
      <c r="AC31" s="140"/>
      <c r="AD31" s="138"/>
      <c r="AE31" s="139"/>
      <c r="AF31" s="139"/>
      <c r="AG31" s="140"/>
      <c r="AH31" s="138"/>
      <c r="AI31" s="139"/>
      <c r="AJ31" s="139"/>
      <c r="AK31" s="140"/>
      <c r="AL31" s="138"/>
      <c r="AM31" s="139"/>
      <c r="AN31" s="139"/>
      <c r="AO31" s="140"/>
      <c r="AP31" s="138"/>
      <c r="AQ31" s="139"/>
      <c r="AR31" s="139"/>
      <c r="AS31" s="140"/>
      <c r="AT31" s="138"/>
      <c r="AU31" s="139"/>
      <c r="AV31" s="139"/>
      <c r="AW31" s="140"/>
    </row>
    <row r="32" spans="1:49" x14ac:dyDescent="0.3">
      <c r="A32" s="132" t="s">
        <v>118</v>
      </c>
      <c r="B32" s="111"/>
      <c r="C32" s="133"/>
      <c r="D32" s="133"/>
      <c r="E32" s="134"/>
      <c r="F32" s="111"/>
      <c r="G32" s="133"/>
      <c r="H32" s="133"/>
      <c r="I32" s="134"/>
      <c r="J32" s="111"/>
      <c r="K32" s="133"/>
      <c r="L32" s="133"/>
      <c r="M32" s="134"/>
      <c r="N32" s="111"/>
      <c r="O32" s="133"/>
      <c r="P32" s="133"/>
      <c r="Q32" s="134"/>
      <c r="R32" s="111"/>
      <c r="S32" s="133"/>
      <c r="T32" s="133"/>
      <c r="U32" s="134"/>
      <c r="V32" s="111"/>
      <c r="W32" s="133"/>
      <c r="X32" s="133"/>
      <c r="Y32" s="134"/>
      <c r="Z32" s="111"/>
      <c r="AA32" s="133"/>
      <c r="AB32" s="133"/>
      <c r="AC32" s="134"/>
      <c r="AD32" s="111"/>
      <c r="AE32" s="133"/>
      <c r="AF32" s="133"/>
      <c r="AG32" s="134"/>
      <c r="AH32" s="111"/>
      <c r="AI32" s="133"/>
      <c r="AJ32" s="133"/>
      <c r="AK32" s="134"/>
      <c r="AL32" s="111"/>
      <c r="AM32" s="133"/>
      <c r="AN32" s="133"/>
      <c r="AO32" s="134"/>
      <c r="AP32" s="111"/>
      <c r="AQ32" s="133"/>
      <c r="AR32" s="133"/>
      <c r="AS32" s="134"/>
      <c r="AT32" s="111"/>
      <c r="AU32" s="133"/>
      <c r="AV32" s="133"/>
      <c r="AW32" s="134"/>
    </row>
    <row r="33" spans="1:49" x14ac:dyDescent="0.3">
      <c r="A33" s="121" t="s">
        <v>119</v>
      </c>
      <c r="B33" s="121">
        <v>16497</v>
      </c>
      <c r="C33" s="122">
        <v>16495</v>
      </c>
      <c r="D33" s="122">
        <v>17453</v>
      </c>
      <c r="E33" s="123">
        <v>15568</v>
      </c>
      <c r="F33" s="121">
        <v>15668</v>
      </c>
      <c r="G33" s="122">
        <v>15805</v>
      </c>
      <c r="H33" s="122">
        <v>16205</v>
      </c>
      <c r="I33" s="123">
        <v>16901</v>
      </c>
      <c r="J33" s="121">
        <v>16232</v>
      </c>
      <c r="K33" s="122">
        <v>17450</v>
      </c>
      <c r="L33" s="122">
        <v>16728</v>
      </c>
      <c r="M33" s="123">
        <v>16859</v>
      </c>
      <c r="N33" s="121">
        <v>18425</v>
      </c>
      <c r="O33" s="122">
        <v>20194</v>
      </c>
      <c r="P33" s="122">
        <v>19067</v>
      </c>
      <c r="Q33" s="123">
        <v>19489</v>
      </c>
      <c r="R33" s="121">
        <v>20349</v>
      </c>
      <c r="S33" s="122">
        <v>20269</v>
      </c>
      <c r="T33" s="122">
        <v>21179</v>
      </c>
      <c r="U33" s="123">
        <v>21100</v>
      </c>
      <c r="V33" s="121">
        <v>24813</v>
      </c>
      <c r="W33" s="122">
        <v>24384</v>
      </c>
      <c r="X33" s="122">
        <v>25353</v>
      </c>
      <c r="Y33" s="123">
        <v>22381</v>
      </c>
      <c r="Z33" s="121">
        <v>22499</v>
      </c>
      <c r="AA33" s="122">
        <v>20900</v>
      </c>
      <c r="AB33" s="122">
        <v>19887</v>
      </c>
      <c r="AC33" s="123">
        <v>20195</v>
      </c>
      <c r="AD33" s="121">
        <v>19723</v>
      </c>
      <c r="AE33" s="122">
        <v>20784</v>
      </c>
      <c r="AF33" s="122">
        <v>21629</v>
      </c>
      <c r="AG33" s="123">
        <v>20523</v>
      </c>
      <c r="AH33" s="121">
        <v>20078</v>
      </c>
      <c r="AI33" s="122">
        <v>58367</v>
      </c>
      <c r="AJ33" s="122">
        <v>50916</v>
      </c>
      <c r="AK33" s="123">
        <v>49917</v>
      </c>
      <c r="AL33" s="121">
        <v>51970</v>
      </c>
      <c r="AM33" s="122">
        <v>51414</v>
      </c>
      <c r="AN33" s="122">
        <v>54077</v>
      </c>
      <c r="AO33" s="123">
        <v>54989</v>
      </c>
      <c r="AP33" s="121">
        <v>53585</v>
      </c>
      <c r="AQ33" s="122">
        <v>54688</v>
      </c>
      <c r="AR33" s="122">
        <v>48563</v>
      </c>
      <c r="AS33" s="123">
        <v>46553</v>
      </c>
      <c r="AT33" s="121">
        <v>44014</v>
      </c>
      <c r="AU33" s="122">
        <v>47620</v>
      </c>
      <c r="AV33" s="122">
        <v>48560</v>
      </c>
      <c r="AW33" s="123"/>
    </row>
    <row r="34" spans="1:49" x14ac:dyDescent="0.3">
      <c r="A34" s="50" t="s">
        <v>120</v>
      </c>
      <c r="B34" s="50"/>
      <c r="C34" s="51"/>
      <c r="D34" s="51"/>
      <c r="E34" s="52"/>
      <c r="F34" s="50"/>
      <c r="G34" s="51"/>
      <c r="H34" s="51"/>
      <c r="I34" s="52"/>
      <c r="J34" s="50"/>
      <c r="K34" s="51"/>
      <c r="L34" s="51"/>
      <c r="M34" s="52"/>
      <c r="N34" s="50"/>
      <c r="O34" s="51"/>
      <c r="P34" s="51"/>
      <c r="Q34" s="52"/>
      <c r="R34" s="50">
        <v>2831</v>
      </c>
      <c r="S34" s="51">
        <v>2746</v>
      </c>
      <c r="T34" s="51">
        <v>2732</v>
      </c>
      <c r="U34" s="52">
        <v>2588</v>
      </c>
      <c r="V34" s="50">
        <v>2749</v>
      </c>
      <c r="W34" s="51">
        <v>2513</v>
      </c>
      <c r="X34" s="51">
        <v>2722</v>
      </c>
      <c r="Y34" s="52">
        <v>2477</v>
      </c>
      <c r="Z34" s="50">
        <v>2544</v>
      </c>
      <c r="AA34" s="51">
        <v>2197</v>
      </c>
      <c r="AB34" s="51">
        <v>2320</v>
      </c>
      <c r="AC34" s="52">
        <v>2433</v>
      </c>
      <c r="AD34" s="50">
        <v>2365</v>
      </c>
      <c r="AE34" s="51">
        <v>2535</v>
      </c>
      <c r="AF34" s="51">
        <v>2631</v>
      </c>
      <c r="AG34" s="52">
        <v>2624</v>
      </c>
      <c r="AH34" s="50">
        <v>2918</v>
      </c>
      <c r="AI34" s="51">
        <v>4178</v>
      </c>
      <c r="AJ34" s="51">
        <v>4183</v>
      </c>
      <c r="AK34" s="52">
        <v>4001</v>
      </c>
      <c r="AL34" s="50">
        <v>4463</v>
      </c>
      <c r="AM34" s="51">
        <v>4261</v>
      </c>
      <c r="AN34" s="51">
        <v>4103</v>
      </c>
      <c r="AO34" s="52">
        <v>4817</v>
      </c>
      <c r="AP34" s="50">
        <v>4668</v>
      </c>
      <c r="AQ34" s="51">
        <v>4474</v>
      </c>
      <c r="AR34" s="51">
        <v>4845</v>
      </c>
      <c r="AS34" s="52">
        <v>4900</v>
      </c>
      <c r="AT34" s="50">
        <v>5033</v>
      </c>
      <c r="AU34" s="51">
        <v>5174</v>
      </c>
      <c r="AV34" s="51">
        <v>5230</v>
      </c>
      <c r="AW34" s="52"/>
    </row>
    <row r="35" spans="1:49" x14ac:dyDescent="0.3">
      <c r="A35" s="50" t="s">
        <v>121</v>
      </c>
      <c r="B35" s="50">
        <v>1578</v>
      </c>
      <c r="C35" s="51">
        <v>1751</v>
      </c>
      <c r="D35" s="51">
        <v>1768</v>
      </c>
      <c r="E35" s="52">
        <v>2031</v>
      </c>
      <c r="F35" s="50">
        <v>2036</v>
      </c>
      <c r="G35" s="51">
        <v>2050</v>
      </c>
      <c r="H35" s="51">
        <v>2163</v>
      </c>
      <c r="I35" s="52">
        <v>2344</v>
      </c>
      <c r="J35" s="50">
        <v>2261</v>
      </c>
      <c r="K35" s="51">
        <v>2226</v>
      </c>
      <c r="L35" s="51">
        <v>2179</v>
      </c>
      <c r="M35" s="52">
        <v>2218</v>
      </c>
      <c r="N35" s="50">
        <v>2843</v>
      </c>
      <c r="O35" s="51">
        <v>2465</v>
      </c>
      <c r="P35" s="51">
        <v>2267</v>
      </c>
      <c r="Q35" s="52">
        <v>1764</v>
      </c>
      <c r="R35" s="50">
        <v>1861</v>
      </c>
      <c r="S35" s="51">
        <v>2115</v>
      </c>
      <c r="T35" s="51">
        <v>2199</v>
      </c>
      <c r="U35" s="52">
        <v>2368</v>
      </c>
      <c r="V35" s="50">
        <v>2557</v>
      </c>
      <c r="W35" s="51">
        <v>2434</v>
      </c>
      <c r="X35" s="51">
        <v>2584</v>
      </c>
      <c r="Y35" s="52">
        <v>2868</v>
      </c>
      <c r="Z35" s="50">
        <v>2936</v>
      </c>
      <c r="AA35" s="51">
        <v>2430</v>
      </c>
      <c r="AB35" s="51">
        <v>2457</v>
      </c>
      <c r="AC35" s="52">
        <v>2581</v>
      </c>
      <c r="AD35" s="50">
        <v>2616</v>
      </c>
      <c r="AE35" s="51">
        <v>2919</v>
      </c>
      <c r="AF35" s="51">
        <v>3094</v>
      </c>
      <c r="AG35" s="52">
        <v>2785</v>
      </c>
      <c r="AH35" s="50">
        <v>2697</v>
      </c>
      <c r="AI35" s="51">
        <v>3076</v>
      </c>
      <c r="AJ35" s="51">
        <v>3230</v>
      </c>
      <c r="AK35" s="52">
        <v>2991</v>
      </c>
      <c r="AL35" s="50">
        <v>3279</v>
      </c>
      <c r="AM35" s="51">
        <v>3272</v>
      </c>
      <c r="AN35" s="51">
        <v>3606</v>
      </c>
      <c r="AO35" s="52">
        <v>3322</v>
      </c>
      <c r="AP35" s="50">
        <v>3337</v>
      </c>
      <c r="AQ35" s="51">
        <v>3826</v>
      </c>
      <c r="AR35" s="51">
        <v>4191</v>
      </c>
      <c r="AS35" s="52">
        <v>4022</v>
      </c>
      <c r="AT35" s="50">
        <v>4397</v>
      </c>
      <c r="AU35" s="51">
        <v>4580</v>
      </c>
      <c r="AV35" s="51">
        <v>4955</v>
      </c>
      <c r="AW35" s="52"/>
    </row>
    <row r="36" spans="1:49" x14ac:dyDescent="0.3">
      <c r="A36" s="108" t="s">
        <v>122</v>
      </c>
      <c r="B36" s="108">
        <v>8775</v>
      </c>
      <c r="C36" s="109">
        <v>7881</v>
      </c>
      <c r="D36" s="109">
        <v>7738</v>
      </c>
      <c r="E36" s="110">
        <v>6567</v>
      </c>
      <c r="F36" s="108">
        <v>6001</v>
      </c>
      <c r="G36" s="109">
        <v>6239</v>
      </c>
      <c r="H36" s="109">
        <v>6297</v>
      </c>
      <c r="I36" s="110">
        <v>6701</v>
      </c>
      <c r="J36" s="108">
        <v>6357</v>
      </c>
      <c r="K36" s="109">
        <v>5919</v>
      </c>
      <c r="L36" s="109">
        <v>4467</v>
      </c>
      <c r="M36" s="110">
        <v>5217</v>
      </c>
      <c r="N36" s="108">
        <v>5164</v>
      </c>
      <c r="O36" s="109">
        <v>5688</v>
      </c>
      <c r="P36" s="109">
        <v>5519</v>
      </c>
      <c r="Q36" s="110">
        <v>5030</v>
      </c>
      <c r="R36" s="108">
        <v>5041</v>
      </c>
      <c r="S36" s="109">
        <v>5365</v>
      </c>
      <c r="T36" s="109">
        <v>5603</v>
      </c>
      <c r="U36" s="110">
        <v>5071</v>
      </c>
      <c r="V36" s="108">
        <v>5182</v>
      </c>
      <c r="W36" s="109">
        <v>5300</v>
      </c>
      <c r="X36" s="109">
        <v>5418</v>
      </c>
      <c r="Y36" s="110">
        <v>4958</v>
      </c>
      <c r="Z36" s="108">
        <v>4342</v>
      </c>
      <c r="AA36" s="109">
        <v>4224</v>
      </c>
      <c r="AB36" s="109">
        <v>4161</v>
      </c>
      <c r="AC36" s="110">
        <v>3899</v>
      </c>
      <c r="AD36" s="108">
        <v>3860</v>
      </c>
      <c r="AE36" s="109">
        <v>4062</v>
      </c>
      <c r="AF36" s="109">
        <v>3881</v>
      </c>
      <c r="AG36" s="110">
        <v>3005</v>
      </c>
      <c r="AH36" s="108">
        <v>3405</v>
      </c>
      <c r="AI36" s="109">
        <v>3391</v>
      </c>
      <c r="AJ36" s="109">
        <v>3351</v>
      </c>
      <c r="AK36" s="110">
        <v>3222</v>
      </c>
      <c r="AL36" s="108">
        <v>3000</v>
      </c>
      <c r="AM36" s="109">
        <v>2786</v>
      </c>
      <c r="AN36" s="109">
        <v>2691</v>
      </c>
      <c r="AO36" s="110">
        <v>2927</v>
      </c>
      <c r="AP36" s="108">
        <v>3408</v>
      </c>
      <c r="AQ36" s="109">
        <v>3421</v>
      </c>
      <c r="AR36" s="109">
        <v>3669</v>
      </c>
      <c r="AS36" s="110">
        <v>3257</v>
      </c>
      <c r="AT36" s="108">
        <v>2935</v>
      </c>
      <c r="AU36" s="109">
        <v>2951</v>
      </c>
      <c r="AV36" s="109">
        <v>2804</v>
      </c>
      <c r="AW36" s="110"/>
    </row>
    <row r="37" spans="1:49" x14ac:dyDescent="0.3">
      <c r="A37" s="57" t="s">
        <v>123</v>
      </c>
      <c r="B37" s="57">
        <v>26849</v>
      </c>
      <c r="C37" s="58">
        <v>26127</v>
      </c>
      <c r="D37" s="58">
        <v>26959</v>
      </c>
      <c r="E37" s="59">
        <v>24166</v>
      </c>
      <c r="F37" s="57">
        <v>23705</v>
      </c>
      <c r="G37" s="58">
        <v>24094</v>
      </c>
      <c r="H37" s="58">
        <v>24664</v>
      </c>
      <c r="I37" s="59">
        <v>25945</v>
      </c>
      <c r="J37" s="57">
        <v>24850</v>
      </c>
      <c r="K37" s="58">
        <v>25596</v>
      </c>
      <c r="L37" s="58">
        <v>23374</v>
      </c>
      <c r="M37" s="59">
        <v>24293</v>
      </c>
      <c r="N37" s="57">
        <v>26433</v>
      </c>
      <c r="O37" s="58">
        <v>28348</v>
      </c>
      <c r="P37" s="58">
        <v>26852</v>
      </c>
      <c r="Q37" s="59">
        <v>26283</v>
      </c>
      <c r="R37" s="57">
        <v>30081</v>
      </c>
      <c r="S37" s="58">
        <v>30496</v>
      </c>
      <c r="T37" s="58">
        <v>31713</v>
      </c>
      <c r="U37" s="59">
        <v>31127</v>
      </c>
      <c r="V37" s="57">
        <v>35301</v>
      </c>
      <c r="W37" s="58">
        <v>34632</v>
      </c>
      <c r="X37" s="58">
        <v>36078</v>
      </c>
      <c r="Y37" s="59">
        <v>32683</v>
      </c>
      <c r="Z37" s="57">
        <v>32321</v>
      </c>
      <c r="AA37" s="58">
        <v>29750</v>
      </c>
      <c r="AB37" s="58">
        <v>28825</v>
      </c>
      <c r="AC37" s="59">
        <v>29108</v>
      </c>
      <c r="AD37" s="57">
        <v>28563</v>
      </c>
      <c r="AE37" s="58">
        <v>30299</v>
      </c>
      <c r="AF37" s="58">
        <v>31235</v>
      </c>
      <c r="AG37" s="59">
        <v>28936</v>
      </c>
      <c r="AH37" s="57">
        <v>29099</v>
      </c>
      <c r="AI37" s="58">
        <v>69012</v>
      </c>
      <c r="AJ37" s="58">
        <v>61680</v>
      </c>
      <c r="AK37" s="59">
        <v>60131</v>
      </c>
      <c r="AL37" s="57">
        <v>62712</v>
      </c>
      <c r="AM37" s="58">
        <v>61734</v>
      </c>
      <c r="AN37" s="58">
        <v>64477</v>
      </c>
      <c r="AO37" s="59">
        <v>66056</v>
      </c>
      <c r="AP37" s="57">
        <v>64998</v>
      </c>
      <c r="AQ37" s="58">
        <v>66409</v>
      </c>
      <c r="AR37" s="58">
        <v>61267</v>
      </c>
      <c r="AS37" s="59">
        <v>58732</v>
      </c>
      <c r="AT37" s="57">
        <v>56380</v>
      </c>
      <c r="AU37" s="58">
        <v>60326</v>
      </c>
      <c r="AV37" s="58">
        <v>61549</v>
      </c>
      <c r="AW37" s="59"/>
    </row>
    <row r="38" spans="1:49" x14ac:dyDescent="0.3">
      <c r="A38" s="138"/>
      <c r="B38" s="138"/>
      <c r="C38" s="139"/>
      <c r="D38" s="139"/>
      <c r="E38" s="140"/>
      <c r="F38" s="138"/>
      <c r="G38" s="139"/>
      <c r="H38" s="139"/>
      <c r="I38" s="140"/>
      <c r="J38" s="138"/>
      <c r="K38" s="139"/>
      <c r="L38" s="139"/>
      <c r="M38" s="140"/>
      <c r="N38" s="138"/>
      <c r="O38" s="139"/>
      <c r="P38" s="139"/>
      <c r="Q38" s="140"/>
      <c r="R38" s="138"/>
      <c r="S38" s="139"/>
      <c r="T38" s="139"/>
      <c r="U38" s="140"/>
      <c r="V38" s="138"/>
      <c r="W38" s="139"/>
      <c r="X38" s="139"/>
      <c r="Y38" s="140"/>
      <c r="Z38" s="138"/>
      <c r="AA38" s="139"/>
      <c r="AB38" s="139"/>
      <c r="AC38" s="140"/>
      <c r="AD38" s="138"/>
      <c r="AE38" s="139"/>
      <c r="AF38" s="139"/>
      <c r="AG38" s="140"/>
      <c r="AH38" s="138"/>
      <c r="AI38" s="139"/>
      <c r="AJ38" s="139"/>
      <c r="AK38" s="140"/>
      <c r="AL38" s="138"/>
      <c r="AM38" s="139"/>
      <c r="AN38" s="139"/>
      <c r="AO38" s="140"/>
      <c r="AP38" s="138"/>
      <c r="AQ38" s="139"/>
      <c r="AR38" s="139"/>
      <c r="AS38" s="140"/>
      <c r="AT38" s="138"/>
      <c r="AU38" s="139"/>
      <c r="AV38" s="139"/>
      <c r="AW38" s="140"/>
    </row>
    <row r="39" spans="1:49" x14ac:dyDescent="0.3">
      <c r="A39" s="132" t="s">
        <v>124</v>
      </c>
      <c r="B39" s="111"/>
      <c r="C39" s="133"/>
      <c r="D39" s="133"/>
      <c r="E39" s="134"/>
      <c r="F39" s="111"/>
      <c r="G39" s="133"/>
      <c r="H39" s="133"/>
      <c r="I39" s="134"/>
      <c r="J39" s="111"/>
      <c r="K39" s="133"/>
      <c r="L39" s="133"/>
      <c r="M39" s="134"/>
      <c r="N39" s="111"/>
      <c r="O39" s="133"/>
      <c r="P39" s="133"/>
      <c r="Q39" s="134"/>
      <c r="R39" s="111"/>
      <c r="S39" s="133"/>
      <c r="T39" s="133"/>
      <c r="U39" s="134"/>
      <c r="V39" s="111"/>
      <c r="W39" s="133"/>
      <c r="X39" s="133"/>
      <c r="Y39" s="134"/>
      <c r="Z39" s="111"/>
      <c r="AA39" s="133"/>
      <c r="AB39" s="133"/>
      <c r="AC39" s="134"/>
      <c r="AD39" s="111"/>
      <c r="AE39" s="133"/>
      <c r="AF39" s="133"/>
      <c r="AG39" s="134"/>
      <c r="AH39" s="111"/>
      <c r="AI39" s="133"/>
      <c r="AJ39" s="133"/>
      <c r="AK39" s="134"/>
      <c r="AL39" s="111"/>
      <c r="AM39" s="133"/>
      <c r="AN39" s="133"/>
      <c r="AO39" s="134"/>
      <c r="AP39" s="111"/>
      <c r="AQ39" s="133"/>
      <c r="AR39" s="133"/>
      <c r="AS39" s="134"/>
      <c r="AT39" s="111"/>
      <c r="AU39" s="133"/>
      <c r="AV39" s="133"/>
      <c r="AW39" s="134"/>
    </row>
    <row r="40" spans="1:49" x14ac:dyDescent="0.3">
      <c r="A40" s="121" t="s">
        <v>125</v>
      </c>
      <c r="B40" s="121">
        <v>5752</v>
      </c>
      <c r="C40" s="122">
        <v>7861</v>
      </c>
      <c r="D40" s="122">
        <v>5484</v>
      </c>
      <c r="E40" s="123">
        <v>4574</v>
      </c>
      <c r="F40" s="121">
        <v>6760</v>
      </c>
      <c r="G40" s="122">
        <v>8736</v>
      </c>
      <c r="H40" s="122">
        <v>6654</v>
      </c>
      <c r="I40" s="123">
        <v>3929</v>
      </c>
      <c r="J40" s="121">
        <v>4780</v>
      </c>
      <c r="K40" s="122">
        <v>5388</v>
      </c>
      <c r="L40" s="122">
        <v>6200</v>
      </c>
      <c r="M40" s="123">
        <v>6151</v>
      </c>
      <c r="N40" s="121">
        <v>6559</v>
      </c>
      <c r="O40" s="122">
        <v>8804</v>
      </c>
      <c r="P40" s="122">
        <v>10164</v>
      </c>
      <c r="Q40" s="123">
        <v>7594</v>
      </c>
      <c r="R40" s="121">
        <v>8409</v>
      </c>
      <c r="S40" s="122">
        <v>10958</v>
      </c>
      <c r="T40" s="122">
        <v>8764</v>
      </c>
      <c r="U40" s="123">
        <v>5460</v>
      </c>
      <c r="V40" s="121">
        <v>6245</v>
      </c>
      <c r="W40" s="122">
        <v>6469</v>
      </c>
      <c r="X40" s="122">
        <v>7026</v>
      </c>
      <c r="Y40" s="123">
        <v>3514</v>
      </c>
      <c r="Z40" s="121">
        <v>3703</v>
      </c>
      <c r="AA40" s="122">
        <v>4876</v>
      </c>
      <c r="AB40" s="122">
        <v>5605</v>
      </c>
      <c r="AC40" s="123">
        <v>5042</v>
      </c>
      <c r="AD40" s="121">
        <v>5651</v>
      </c>
      <c r="AE40" s="122">
        <v>7046</v>
      </c>
      <c r="AF40" s="122">
        <v>5715</v>
      </c>
      <c r="AG40" s="123">
        <v>9304</v>
      </c>
      <c r="AH40" s="121">
        <v>6422</v>
      </c>
      <c r="AI40" s="122">
        <v>11598</v>
      </c>
      <c r="AJ40" s="122">
        <v>12607</v>
      </c>
      <c r="AK40" s="123">
        <v>9833</v>
      </c>
      <c r="AL40" s="121">
        <v>11455</v>
      </c>
      <c r="AM40" s="122">
        <v>13333</v>
      </c>
      <c r="AN40" s="122">
        <v>10515</v>
      </c>
      <c r="AO40" s="123">
        <v>11958</v>
      </c>
      <c r="AP40" s="121">
        <v>15418</v>
      </c>
      <c r="AQ40" s="122">
        <v>12181</v>
      </c>
      <c r="AR40" s="122">
        <v>14426</v>
      </c>
      <c r="AS40" s="123">
        <v>12185</v>
      </c>
      <c r="AT40" s="121">
        <v>15592</v>
      </c>
      <c r="AU40" s="122">
        <v>16715</v>
      </c>
      <c r="AV40" s="122">
        <v>10330</v>
      </c>
      <c r="AW40" s="123"/>
    </row>
    <row r="41" spans="1:49" x14ac:dyDescent="0.3">
      <c r="A41" s="50" t="s">
        <v>126</v>
      </c>
      <c r="B41" s="50"/>
      <c r="C41" s="51"/>
      <c r="D41" s="51"/>
      <c r="E41" s="52"/>
      <c r="F41" s="50"/>
      <c r="G41" s="51"/>
      <c r="H41" s="51"/>
      <c r="I41" s="52"/>
      <c r="J41" s="50"/>
      <c r="K41" s="51"/>
      <c r="L41" s="51"/>
      <c r="M41" s="52"/>
      <c r="N41" s="50"/>
      <c r="O41" s="51"/>
      <c r="P41" s="51"/>
      <c r="Q41" s="52"/>
      <c r="R41" s="50">
        <v>945</v>
      </c>
      <c r="S41" s="51">
        <v>948</v>
      </c>
      <c r="T41" s="51">
        <v>1014</v>
      </c>
      <c r="U41" s="52"/>
      <c r="V41" s="50">
        <v>1176</v>
      </c>
      <c r="W41" s="51">
        <v>1101</v>
      </c>
      <c r="X41" s="51">
        <v>1096</v>
      </c>
      <c r="Y41" s="52">
        <v>1085</v>
      </c>
      <c r="Z41" s="50">
        <v>1134</v>
      </c>
      <c r="AA41" s="51">
        <v>1333</v>
      </c>
      <c r="AB41" s="51">
        <v>1081</v>
      </c>
      <c r="AC41" s="52">
        <v>1082</v>
      </c>
      <c r="AD41" s="50">
        <v>1170</v>
      </c>
      <c r="AE41" s="51">
        <v>1163</v>
      </c>
      <c r="AF41" s="51">
        <v>1209</v>
      </c>
      <c r="AG41" s="52">
        <v>1284</v>
      </c>
      <c r="AH41" s="50">
        <v>1264</v>
      </c>
      <c r="AI41" s="51">
        <v>1429</v>
      </c>
      <c r="AJ41" s="51">
        <v>1459</v>
      </c>
      <c r="AK41" s="52">
        <v>1443</v>
      </c>
      <c r="AL41" s="50">
        <v>1557</v>
      </c>
      <c r="AM41" s="51">
        <v>1740</v>
      </c>
      <c r="AN41" s="51">
        <v>1787</v>
      </c>
      <c r="AO41" s="52">
        <v>1737</v>
      </c>
      <c r="AP41" s="50">
        <v>1636</v>
      </c>
      <c r="AQ41" s="51">
        <v>1807</v>
      </c>
      <c r="AR41" s="51">
        <v>1700</v>
      </c>
      <c r="AS41" s="52">
        <v>1715</v>
      </c>
      <c r="AT41" s="50">
        <v>1826</v>
      </c>
      <c r="AU41" s="51">
        <v>1879</v>
      </c>
      <c r="AV41" s="51">
        <v>1943</v>
      </c>
      <c r="AW41" s="52"/>
    </row>
    <row r="42" spans="1:49" x14ac:dyDescent="0.3">
      <c r="A42" s="50" t="s">
        <v>127</v>
      </c>
      <c r="B42" s="50">
        <v>5517</v>
      </c>
      <c r="C42" s="51">
        <v>5613</v>
      </c>
      <c r="D42" s="51">
        <v>5749</v>
      </c>
      <c r="E42" s="52">
        <v>6553</v>
      </c>
      <c r="F42" s="50">
        <v>5828</v>
      </c>
      <c r="G42" s="51">
        <v>6336</v>
      </c>
      <c r="H42" s="51">
        <v>6560</v>
      </c>
      <c r="I42" s="52">
        <v>7443</v>
      </c>
      <c r="J42" s="50">
        <v>6695</v>
      </c>
      <c r="K42" s="51">
        <v>6832</v>
      </c>
      <c r="L42" s="51">
        <v>6374</v>
      </c>
      <c r="M42" s="52">
        <v>7811</v>
      </c>
      <c r="N42" s="50">
        <v>7106</v>
      </c>
      <c r="O42" s="51">
        <v>7830</v>
      </c>
      <c r="P42" s="51">
        <v>7704</v>
      </c>
      <c r="Q42" s="52">
        <v>7893</v>
      </c>
      <c r="R42" s="50">
        <v>7375</v>
      </c>
      <c r="S42" s="51">
        <v>7586</v>
      </c>
      <c r="T42" s="51">
        <v>7866</v>
      </c>
      <c r="U42" s="52">
        <v>7908</v>
      </c>
      <c r="V42" s="50">
        <v>7451</v>
      </c>
      <c r="W42" s="51">
        <v>6581</v>
      </c>
      <c r="X42" s="51">
        <v>7017</v>
      </c>
      <c r="Y42" s="52">
        <v>7027</v>
      </c>
      <c r="Z42" s="50">
        <v>7565</v>
      </c>
      <c r="AA42" s="51">
        <v>8035</v>
      </c>
      <c r="AB42" s="51">
        <v>8547</v>
      </c>
      <c r="AC42" s="52">
        <v>9527</v>
      </c>
      <c r="AD42" s="50">
        <v>9688</v>
      </c>
      <c r="AE42" s="51">
        <v>10523</v>
      </c>
      <c r="AF42" s="51">
        <v>10582</v>
      </c>
      <c r="AG42" s="52">
        <v>10469</v>
      </c>
      <c r="AH42" s="50">
        <v>9827</v>
      </c>
      <c r="AI42" s="51">
        <v>11849</v>
      </c>
      <c r="AJ42" s="51">
        <v>11592</v>
      </c>
      <c r="AK42" s="52">
        <v>11320</v>
      </c>
      <c r="AL42" s="50">
        <v>11767</v>
      </c>
      <c r="AM42" s="51">
        <v>11990</v>
      </c>
      <c r="AN42" s="51">
        <v>11373</v>
      </c>
      <c r="AO42" s="52">
        <v>12594</v>
      </c>
      <c r="AP42" s="50">
        <v>11590</v>
      </c>
      <c r="AQ42" s="51">
        <v>11175</v>
      </c>
      <c r="AR42" s="51">
        <v>10972</v>
      </c>
      <c r="AS42" s="52">
        <v>11030</v>
      </c>
      <c r="AT42" s="50">
        <v>11556</v>
      </c>
      <c r="AU42" s="51">
        <v>12057</v>
      </c>
      <c r="AV42" s="51">
        <v>12569</v>
      </c>
      <c r="AW42" s="52"/>
    </row>
    <row r="43" spans="1:49" x14ac:dyDescent="0.3">
      <c r="A43" s="50" t="s">
        <v>128</v>
      </c>
      <c r="B43" s="50">
        <v>9225</v>
      </c>
      <c r="C43" s="51">
        <v>8446</v>
      </c>
      <c r="D43" s="51">
        <v>9370</v>
      </c>
      <c r="E43" s="52">
        <v>9305</v>
      </c>
      <c r="F43" s="50">
        <v>8847</v>
      </c>
      <c r="G43" s="51">
        <v>9516</v>
      </c>
      <c r="H43" s="51">
        <v>10169</v>
      </c>
      <c r="I43" s="52">
        <v>10741</v>
      </c>
      <c r="J43" s="50">
        <v>10783</v>
      </c>
      <c r="K43" s="51">
        <v>10790</v>
      </c>
      <c r="L43" s="51">
        <v>10886</v>
      </c>
      <c r="M43" s="52">
        <v>10531</v>
      </c>
      <c r="N43" s="50">
        <v>10850</v>
      </c>
      <c r="O43" s="51">
        <v>11010</v>
      </c>
      <c r="P43" s="51">
        <v>11836</v>
      </c>
      <c r="Q43" s="52">
        <v>12898</v>
      </c>
      <c r="R43" s="50">
        <v>13264</v>
      </c>
      <c r="S43" s="51">
        <v>13296</v>
      </c>
      <c r="T43" s="51">
        <v>14995</v>
      </c>
      <c r="U43" s="52">
        <v>13250</v>
      </c>
      <c r="V43" s="50">
        <v>14056</v>
      </c>
      <c r="W43" s="51">
        <v>13537</v>
      </c>
      <c r="X43" s="51">
        <v>15009</v>
      </c>
      <c r="Y43" s="52">
        <v>14238</v>
      </c>
      <c r="Z43" s="50">
        <v>15051</v>
      </c>
      <c r="AA43" s="51">
        <v>14886</v>
      </c>
      <c r="AB43" s="51">
        <v>15985</v>
      </c>
      <c r="AC43" s="52">
        <v>15625</v>
      </c>
      <c r="AD43" s="50">
        <v>16641</v>
      </c>
      <c r="AE43" s="51">
        <v>17593</v>
      </c>
      <c r="AF43" s="51">
        <v>19721</v>
      </c>
      <c r="AG43" s="52">
        <v>18545</v>
      </c>
      <c r="AH43" s="50">
        <v>19827</v>
      </c>
      <c r="AI43" s="51">
        <v>23031</v>
      </c>
      <c r="AJ43" s="51">
        <v>23269</v>
      </c>
      <c r="AK43" s="52">
        <v>21980</v>
      </c>
      <c r="AL43" s="50">
        <v>22608</v>
      </c>
      <c r="AM43" s="51">
        <v>22227</v>
      </c>
      <c r="AN43" s="51">
        <v>23132</v>
      </c>
      <c r="AO43" s="52">
        <v>24180</v>
      </c>
      <c r="AP43" s="50">
        <v>24322</v>
      </c>
      <c r="AQ43" s="51">
        <v>23377</v>
      </c>
      <c r="AR43" s="51">
        <v>24972</v>
      </c>
      <c r="AS43" s="52">
        <v>22990</v>
      </c>
      <c r="AT43" s="50">
        <v>24580</v>
      </c>
      <c r="AU43" s="51">
        <v>25768</v>
      </c>
      <c r="AV43" s="51">
        <v>29156</v>
      </c>
      <c r="AW43" s="52"/>
    </row>
    <row r="44" spans="1:49" x14ac:dyDescent="0.3">
      <c r="A44" s="108" t="s">
        <v>129</v>
      </c>
      <c r="B44" s="108"/>
      <c r="C44" s="109"/>
      <c r="D44" s="109"/>
      <c r="E44" s="110"/>
      <c r="F44" s="108">
        <v>107</v>
      </c>
      <c r="G44" s="109">
        <v>109</v>
      </c>
      <c r="H44" s="109"/>
      <c r="I44" s="110"/>
      <c r="J44" s="108"/>
      <c r="K44" s="109"/>
      <c r="L44" s="109"/>
      <c r="M44" s="110"/>
      <c r="N44" s="108"/>
      <c r="O44" s="109"/>
      <c r="P44" s="109"/>
      <c r="Q44" s="110"/>
      <c r="R44" s="108"/>
      <c r="S44" s="109"/>
      <c r="T44" s="109"/>
      <c r="U44" s="110"/>
      <c r="V44" s="108"/>
      <c r="W44" s="109"/>
      <c r="X44" s="109"/>
      <c r="Y44" s="110"/>
      <c r="Z44" s="108"/>
      <c r="AA44" s="109"/>
      <c r="AB44" s="109"/>
      <c r="AC44" s="110"/>
      <c r="AD44" s="108"/>
      <c r="AE44" s="109"/>
      <c r="AF44" s="109"/>
      <c r="AG44" s="110"/>
      <c r="AH44" s="108"/>
      <c r="AI44" s="109"/>
      <c r="AJ44" s="109"/>
      <c r="AK44" s="110"/>
      <c r="AL44" s="108"/>
      <c r="AM44" s="109"/>
      <c r="AN44" s="109"/>
      <c r="AO44" s="110"/>
      <c r="AP44" s="108"/>
      <c r="AQ44" s="109"/>
      <c r="AR44" s="109"/>
      <c r="AS44" s="110"/>
      <c r="AT44" s="108"/>
      <c r="AU44" s="109"/>
      <c r="AV44" s="109"/>
      <c r="AW44" s="110"/>
    </row>
    <row r="45" spans="1:49" x14ac:dyDescent="0.3">
      <c r="A45" s="127" t="s">
        <v>130</v>
      </c>
      <c r="B45" s="127">
        <v>20494</v>
      </c>
      <c r="C45" s="128">
        <v>21920</v>
      </c>
      <c r="D45" s="128">
        <v>20603</v>
      </c>
      <c r="E45" s="129">
        <v>20432</v>
      </c>
      <c r="F45" s="127">
        <v>21542</v>
      </c>
      <c r="G45" s="128">
        <v>24697</v>
      </c>
      <c r="H45" s="128">
        <v>23383</v>
      </c>
      <c r="I45" s="129">
        <v>22112</v>
      </c>
      <c r="J45" s="127">
        <v>22259</v>
      </c>
      <c r="K45" s="128">
        <v>23009</v>
      </c>
      <c r="L45" s="128">
        <v>23460</v>
      </c>
      <c r="M45" s="129">
        <v>24494</v>
      </c>
      <c r="N45" s="127">
        <v>24515</v>
      </c>
      <c r="O45" s="128">
        <v>27644</v>
      </c>
      <c r="P45" s="128">
        <v>29703</v>
      </c>
      <c r="Q45" s="129">
        <v>28385</v>
      </c>
      <c r="R45" s="127">
        <v>29993</v>
      </c>
      <c r="S45" s="128">
        <v>32788</v>
      </c>
      <c r="T45" s="128">
        <v>32639</v>
      </c>
      <c r="U45" s="129">
        <v>27769</v>
      </c>
      <c r="V45" s="127">
        <v>28929</v>
      </c>
      <c r="W45" s="128">
        <v>27688</v>
      </c>
      <c r="X45" s="128">
        <v>30148</v>
      </c>
      <c r="Y45" s="129">
        <v>25865</v>
      </c>
      <c r="Z45" s="127">
        <v>27453</v>
      </c>
      <c r="AA45" s="128">
        <v>29131</v>
      </c>
      <c r="AB45" s="128">
        <v>31217</v>
      </c>
      <c r="AC45" s="129">
        <v>31276</v>
      </c>
      <c r="AD45" s="127">
        <v>33149</v>
      </c>
      <c r="AE45" s="128">
        <v>36323</v>
      </c>
      <c r="AF45" s="128">
        <v>37226</v>
      </c>
      <c r="AG45" s="129">
        <v>39602</v>
      </c>
      <c r="AH45" s="127">
        <v>37341</v>
      </c>
      <c r="AI45" s="128">
        <v>47907</v>
      </c>
      <c r="AJ45" s="128">
        <v>48927</v>
      </c>
      <c r="AK45" s="129">
        <v>44576</v>
      </c>
      <c r="AL45" s="127">
        <v>47387</v>
      </c>
      <c r="AM45" s="128">
        <v>49290</v>
      </c>
      <c r="AN45" s="128">
        <v>46806</v>
      </c>
      <c r="AO45" s="129">
        <v>50469</v>
      </c>
      <c r="AP45" s="127">
        <v>52965</v>
      </c>
      <c r="AQ45" s="128">
        <v>48541</v>
      </c>
      <c r="AR45" s="128">
        <v>51790</v>
      </c>
      <c r="AS45" s="129">
        <v>47920</v>
      </c>
      <c r="AT45" s="127">
        <v>53553</v>
      </c>
      <c r="AU45" s="128">
        <v>56420</v>
      </c>
      <c r="AV45" s="128">
        <v>53998</v>
      </c>
      <c r="AW45" s="129"/>
    </row>
    <row r="46" spans="1:49" x14ac:dyDescent="0.3">
      <c r="A46" s="135" t="s">
        <v>571</v>
      </c>
      <c r="B46" s="135">
        <v>86859</v>
      </c>
      <c r="C46" s="136">
        <v>86157</v>
      </c>
      <c r="D46" s="136">
        <v>87502</v>
      </c>
      <c r="E46" s="137">
        <v>86177</v>
      </c>
      <c r="F46" s="135">
        <v>87801</v>
      </c>
      <c r="G46" s="136">
        <v>91243</v>
      </c>
      <c r="H46" s="136">
        <v>93032</v>
      </c>
      <c r="I46" s="137">
        <v>95282</v>
      </c>
      <c r="J46" s="135">
        <v>96103</v>
      </c>
      <c r="K46" s="136">
        <v>94984</v>
      </c>
      <c r="L46" s="136">
        <v>94131</v>
      </c>
      <c r="M46" s="137">
        <v>99444</v>
      </c>
      <c r="N46" s="135">
        <v>104867</v>
      </c>
      <c r="O46" s="136">
        <v>104271</v>
      </c>
      <c r="P46" s="136">
        <v>106596</v>
      </c>
      <c r="Q46" s="137">
        <v>106568</v>
      </c>
      <c r="R46" s="135">
        <v>115201</v>
      </c>
      <c r="S46" s="136">
        <v>116998</v>
      </c>
      <c r="T46" s="136">
        <v>122306</v>
      </c>
      <c r="U46" s="137">
        <v>118050</v>
      </c>
      <c r="V46" s="135">
        <v>127287</v>
      </c>
      <c r="W46" s="136">
        <v>121311</v>
      </c>
      <c r="X46" s="136">
        <v>128399</v>
      </c>
      <c r="Y46" s="137">
        <v>117428</v>
      </c>
      <c r="Z46" s="135">
        <v>123433</v>
      </c>
      <c r="AA46" s="136">
        <v>122843</v>
      </c>
      <c r="AB46" s="136">
        <v>127264</v>
      </c>
      <c r="AC46" s="137">
        <v>129975</v>
      </c>
      <c r="AD46" s="135">
        <v>135290</v>
      </c>
      <c r="AE46" s="136">
        <v>144999</v>
      </c>
      <c r="AF46" s="136">
        <v>154759</v>
      </c>
      <c r="AG46" s="137">
        <v>154564</v>
      </c>
      <c r="AH46" s="135">
        <v>154948</v>
      </c>
      <c r="AI46" s="136">
        <v>210625</v>
      </c>
      <c r="AJ46" s="136">
        <v>206839</v>
      </c>
      <c r="AK46" s="137">
        <v>196351</v>
      </c>
      <c r="AL46" s="135">
        <v>210080</v>
      </c>
      <c r="AM46" s="136">
        <v>211125</v>
      </c>
      <c r="AN46" s="136">
        <v>212029</v>
      </c>
      <c r="AO46" s="137">
        <v>223605</v>
      </c>
      <c r="AP46" s="135">
        <v>219344</v>
      </c>
      <c r="AQ46" s="136">
        <v>214384</v>
      </c>
      <c r="AR46" s="136">
        <v>216056</v>
      </c>
      <c r="AS46" s="137">
        <v>208371</v>
      </c>
      <c r="AT46" s="135">
        <v>218563</v>
      </c>
      <c r="AU46" s="136">
        <v>228110</v>
      </c>
      <c r="AV46" s="136">
        <v>234774</v>
      </c>
      <c r="AW46" s="137"/>
    </row>
  </sheetData>
  <mergeCells count="12">
    <mergeCell ref="AT6:AW6"/>
    <mergeCell ref="AP6:AS6"/>
    <mergeCell ref="B6:E6"/>
    <mergeCell ref="F6:I6"/>
    <mergeCell ref="J6:M6"/>
    <mergeCell ref="N6:Q6"/>
    <mergeCell ref="R6:U6"/>
    <mergeCell ref="AL6:AO6"/>
    <mergeCell ref="AH6:AK6"/>
    <mergeCell ref="AD6:AG6"/>
    <mergeCell ref="Z6:AC6"/>
    <mergeCell ref="V6:Y6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78"/>
  <sheetViews>
    <sheetView showGridLines="0" zoomScaleNormal="100" workbookViewId="0">
      <pane xSplit="1" ySplit="7" topLeftCell="AG42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16.5" x14ac:dyDescent="0.3"/>
  <cols>
    <col min="1" max="1" width="89.7109375" style="45" customWidth="1"/>
    <col min="2" max="41" width="11.42578125" style="45" customWidth="1"/>
    <col min="42" max="16384" width="8.85546875" style="45"/>
  </cols>
  <sheetData>
    <row r="1" spans="1:41" s="39" customFormat="1" ht="18" customHeight="1" x14ac:dyDescent="0.3"/>
    <row r="2" spans="1:41" s="39" customFormat="1" ht="18" customHeight="1" x14ac:dyDescent="0.3"/>
    <row r="3" spans="1:41" s="39" customFormat="1" ht="18" customHeight="1" x14ac:dyDescent="0.3"/>
    <row r="4" spans="1:41" s="39" customFormat="1" ht="18" customHeight="1" x14ac:dyDescent="0.3">
      <c r="A4" s="28" t="s">
        <v>572</v>
      </c>
      <c r="B4" s="118"/>
    </row>
    <row r="5" spans="1:41" s="39" customFormat="1" ht="18" customHeight="1" x14ac:dyDescent="0.3"/>
    <row r="6" spans="1:41" x14ac:dyDescent="0.3">
      <c r="A6" s="158"/>
      <c r="B6" s="484">
        <v>2017</v>
      </c>
      <c r="C6" s="485"/>
      <c r="D6" s="485"/>
      <c r="E6" s="486"/>
      <c r="F6" s="484">
        <v>2018</v>
      </c>
      <c r="G6" s="485"/>
      <c r="H6" s="485"/>
      <c r="I6" s="486"/>
      <c r="J6" s="484">
        <v>2019</v>
      </c>
      <c r="K6" s="485"/>
      <c r="L6" s="485"/>
      <c r="M6" s="486"/>
      <c r="N6" s="484">
        <v>2020</v>
      </c>
      <c r="O6" s="485"/>
      <c r="P6" s="485"/>
      <c r="Q6" s="486"/>
      <c r="R6" s="484">
        <v>2021</v>
      </c>
      <c r="S6" s="485"/>
      <c r="T6" s="485"/>
      <c r="U6" s="486"/>
      <c r="V6" s="484">
        <v>2022</v>
      </c>
      <c r="W6" s="485"/>
      <c r="X6" s="485"/>
      <c r="Y6" s="486"/>
      <c r="Z6" s="484">
        <v>2023</v>
      </c>
      <c r="AA6" s="485"/>
      <c r="AB6" s="485"/>
      <c r="AC6" s="486"/>
      <c r="AD6" s="484">
        <v>2024</v>
      </c>
      <c r="AE6" s="485"/>
      <c r="AF6" s="485"/>
      <c r="AG6" s="486"/>
      <c r="AH6" s="484">
        <v>2025</v>
      </c>
      <c r="AI6" s="485"/>
      <c r="AJ6" s="485"/>
      <c r="AK6" s="486"/>
      <c r="AL6" s="484">
        <v>2026</v>
      </c>
      <c r="AM6" s="485"/>
      <c r="AN6" s="485"/>
      <c r="AO6" s="486"/>
    </row>
    <row r="7" spans="1:41" x14ac:dyDescent="0.3">
      <c r="A7" s="159" t="s">
        <v>132</v>
      </c>
      <c r="B7" s="36" t="s">
        <v>69</v>
      </c>
      <c r="C7" s="37" t="s">
        <v>70</v>
      </c>
      <c r="D7" s="37" t="s">
        <v>71</v>
      </c>
      <c r="E7" s="38" t="s">
        <v>72</v>
      </c>
      <c r="F7" s="36" t="s">
        <v>69</v>
      </c>
      <c r="G7" s="37" t="s">
        <v>70</v>
      </c>
      <c r="H7" s="37" t="s">
        <v>71</v>
      </c>
      <c r="I7" s="38" t="s">
        <v>72</v>
      </c>
      <c r="J7" s="36" t="s">
        <v>69</v>
      </c>
      <c r="K7" s="37" t="s">
        <v>70</v>
      </c>
      <c r="L7" s="37" t="s">
        <v>71</v>
      </c>
      <c r="M7" s="38" t="s">
        <v>72</v>
      </c>
      <c r="N7" s="36" t="s">
        <v>69</v>
      </c>
      <c r="O7" s="37" t="s">
        <v>70</v>
      </c>
      <c r="P7" s="37" t="s">
        <v>71</v>
      </c>
      <c r="Q7" s="38" t="s">
        <v>133</v>
      </c>
      <c r="R7" s="36" t="s">
        <v>69</v>
      </c>
      <c r="S7" s="37" t="s">
        <v>70</v>
      </c>
      <c r="T7" s="37" t="s">
        <v>71</v>
      </c>
      <c r="U7" s="38" t="s">
        <v>72</v>
      </c>
      <c r="V7" s="36" t="s">
        <v>69</v>
      </c>
      <c r="W7" s="37" t="s">
        <v>70</v>
      </c>
      <c r="X7" s="37" t="s">
        <v>71</v>
      </c>
      <c r="Y7" s="38" t="s">
        <v>72</v>
      </c>
      <c r="Z7" s="36" t="s">
        <v>69</v>
      </c>
      <c r="AA7" s="37" t="s">
        <v>70</v>
      </c>
      <c r="AB7" s="37" t="s">
        <v>71</v>
      </c>
      <c r="AC7" s="38" t="s">
        <v>72</v>
      </c>
      <c r="AD7" s="36" t="s">
        <v>69</v>
      </c>
      <c r="AE7" s="37" t="s">
        <v>70</v>
      </c>
      <c r="AF7" s="37" t="s">
        <v>71</v>
      </c>
      <c r="AG7" s="38" t="s">
        <v>72</v>
      </c>
      <c r="AH7" s="36" t="s">
        <v>69</v>
      </c>
      <c r="AI7" s="37" t="s">
        <v>70</v>
      </c>
      <c r="AJ7" s="37" t="s">
        <v>71</v>
      </c>
      <c r="AK7" s="38" t="s">
        <v>72</v>
      </c>
      <c r="AL7" s="36" t="s">
        <v>69</v>
      </c>
      <c r="AM7" s="37" t="s">
        <v>70</v>
      </c>
      <c r="AN7" s="37" t="s">
        <v>71</v>
      </c>
      <c r="AO7" s="38" t="s">
        <v>72</v>
      </c>
    </row>
    <row r="8" spans="1:41" x14ac:dyDescent="0.3">
      <c r="A8" s="148" t="s">
        <v>134</v>
      </c>
      <c r="B8" s="141">
        <v>6</v>
      </c>
      <c r="C8" s="142">
        <v>2</v>
      </c>
      <c r="D8" s="142">
        <v>3</v>
      </c>
      <c r="E8" s="143">
        <v>5</v>
      </c>
      <c r="F8" s="141">
        <v>4</v>
      </c>
      <c r="G8" s="142">
        <v>5</v>
      </c>
      <c r="H8" s="142">
        <v>5</v>
      </c>
      <c r="I8" s="143">
        <v>6</v>
      </c>
      <c r="J8" s="141">
        <v>5</v>
      </c>
      <c r="K8" s="142">
        <v>3</v>
      </c>
      <c r="L8" s="142">
        <v>4</v>
      </c>
      <c r="M8" s="143">
        <v>1</v>
      </c>
      <c r="N8" s="141">
        <v>-3</v>
      </c>
      <c r="O8" s="142">
        <v>-18</v>
      </c>
      <c r="P8" s="142">
        <v>-5</v>
      </c>
      <c r="Q8" s="143">
        <v>-5</v>
      </c>
      <c r="R8" s="141">
        <v>4</v>
      </c>
      <c r="S8" s="142">
        <v>23</v>
      </c>
      <c r="T8" s="142">
        <v>7</v>
      </c>
      <c r="U8" s="143">
        <v>10</v>
      </c>
      <c r="V8" s="141">
        <v>14</v>
      </c>
      <c r="W8" s="142">
        <v>13</v>
      </c>
      <c r="X8" s="142">
        <v>14</v>
      </c>
      <c r="Y8" s="143">
        <v>9</v>
      </c>
      <c r="Z8" s="141">
        <v>8</v>
      </c>
      <c r="AA8" s="142">
        <v>3</v>
      </c>
      <c r="AB8" s="142">
        <v>1</v>
      </c>
      <c r="AC8" s="143">
        <v>0</v>
      </c>
      <c r="AD8" s="141">
        <v>-2</v>
      </c>
      <c r="AE8" s="142">
        <v>-1</v>
      </c>
      <c r="AF8" s="142">
        <v>0</v>
      </c>
      <c r="AG8" s="143">
        <v>0</v>
      </c>
      <c r="AH8" s="141">
        <v>2</v>
      </c>
      <c r="AI8" s="142">
        <v>3</v>
      </c>
      <c r="AJ8" s="142">
        <v>3</v>
      </c>
      <c r="AK8" s="143">
        <v>4</v>
      </c>
      <c r="AL8" s="141">
        <v>2</v>
      </c>
      <c r="AM8" s="142">
        <v>4</v>
      </c>
      <c r="AN8" s="142">
        <v>4</v>
      </c>
      <c r="AO8" s="143"/>
    </row>
    <row r="9" spans="1:41" x14ac:dyDescent="0.3">
      <c r="A9" s="149" t="s">
        <v>135</v>
      </c>
      <c r="B9" s="144">
        <v>5</v>
      </c>
      <c r="C9" s="145">
        <v>4</v>
      </c>
      <c r="D9" s="145">
        <v>-2</v>
      </c>
      <c r="E9" s="69">
        <v>-5</v>
      </c>
      <c r="F9" s="144">
        <v>-4</v>
      </c>
      <c r="G9" s="145">
        <v>2</v>
      </c>
      <c r="H9" s="145">
        <v>8</v>
      </c>
      <c r="I9" s="69">
        <v>6</v>
      </c>
      <c r="J9" s="144">
        <v>8</v>
      </c>
      <c r="K9" s="145">
        <v>4</v>
      </c>
      <c r="L9" s="145">
        <v>5</v>
      </c>
      <c r="M9" s="69">
        <v>4</v>
      </c>
      <c r="N9" s="144">
        <v>3</v>
      </c>
      <c r="O9" s="145">
        <v>0</v>
      </c>
      <c r="P9" s="145">
        <v>-7</v>
      </c>
      <c r="Q9" s="69">
        <v>-7</v>
      </c>
      <c r="R9" s="144">
        <v>-10</v>
      </c>
      <c r="S9" s="145">
        <v>-9</v>
      </c>
      <c r="T9" s="145">
        <v>-1</v>
      </c>
      <c r="U9" s="69">
        <v>1</v>
      </c>
      <c r="V9" s="144">
        <v>8</v>
      </c>
      <c r="W9" s="145">
        <v>12</v>
      </c>
      <c r="X9" s="145">
        <v>16</v>
      </c>
      <c r="Y9" s="69">
        <v>14</v>
      </c>
      <c r="Z9" s="144">
        <v>9</v>
      </c>
      <c r="AA9" s="145">
        <v>8</v>
      </c>
      <c r="AB9" s="145">
        <v>4</v>
      </c>
      <c r="AC9" s="69">
        <v>1</v>
      </c>
      <c r="AD9" s="144">
        <v>0</v>
      </c>
      <c r="AE9" s="145">
        <v>0</v>
      </c>
      <c r="AF9" s="145">
        <v>-3</v>
      </c>
      <c r="AG9" s="69">
        <v>1</v>
      </c>
      <c r="AH9" s="144">
        <v>1</v>
      </c>
      <c r="AI9" s="145">
        <v>-8</v>
      </c>
      <c r="AJ9" s="145">
        <v>-6</v>
      </c>
      <c r="AK9" s="69">
        <v>-10</v>
      </c>
      <c r="AL9" s="144">
        <v>-10</v>
      </c>
      <c r="AM9" s="145">
        <v>-3</v>
      </c>
      <c r="AN9" s="145">
        <v>1</v>
      </c>
      <c r="AO9" s="69"/>
    </row>
    <row r="10" spans="1:41" x14ac:dyDescent="0.3">
      <c r="A10" s="150" t="s">
        <v>136</v>
      </c>
      <c r="B10" s="67">
        <v>3</v>
      </c>
      <c r="C10" s="145">
        <v>2</v>
      </c>
      <c r="D10" s="68">
        <v>2</v>
      </c>
      <c r="E10" s="70">
        <v>3</v>
      </c>
      <c r="F10" s="67">
        <v>2</v>
      </c>
      <c r="G10" s="145">
        <v>2</v>
      </c>
      <c r="H10" s="68">
        <v>2</v>
      </c>
      <c r="I10" s="70">
        <v>3</v>
      </c>
      <c r="J10" s="67">
        <v>3</v>
      </c>
      <c r="K10" s="145">
        <v>4</v>
      </c>
      <c r="L10" s="68">
        <v>4</v>
      </c>
      <c r="M10" s="70">
        <v>3</v>
      </c>
      <c r="N10" s="67">
        <v>3</v>
      </c>
      <c r="O10" s="145">
        <v>3</v>
      </c>
      <c r="P10" s="68">
        <v>4</v>
      </c>
      <c r="Q10" s="70">
        <v>5</v>
      </c>
      <c r="R10" s="67">
        <v>4</v>
      </c>
      <c r="S10" s="145">
        <v>5</v>
      </c>
      <c r="T10" s="68">
        <v>2</v>
      </c>
      <c r="U10" s="70">
        <v>-1</v>
      </c>
      <c r="V10" s="67">
        <v>0</v>
      </c>
      <c r="W10" s="145">
        <v>0</v>
      </c>
      <c r="X10" s="68">
        <v>3</v>
      </c>
      <c r="Y10" s="70">
        <v>5</v>
      </c>
      <c r="Z10" s="67">
        <v>5</v>
      </c>
      <c r="AA10" s="145">
        <v>6</v>
      </c>
      <c r="AB10" s="68">
        <v>11</v>
      </c>
      <c r="AC10" s="70">
        <v>11</v>
      </c>
      <c r="AD10" s="67">
        <v>11</v>
      </c>
      <c r="AE10" s="145">
        <v>11</v>
      </c>
      <c r="AF10" s="68">
        <v>4</v>
      </c>
      <c r="AG10" s="70">
        <v>6</v>
      </c>
      <c r="AH10" s="67">
        <v>5</v>
      </c>
      <c r="AI10" s="145">
        <v>5</v>
      </c>
      <c r="AJ10" s="68">
        <v>5</v>
      </c>
      <c r="AK10" s="70">
        <v>3</v>
      </c>
      <c r="AL10" s="67">
        <v>2</v>
      </c>
      <c r="AM10" s="145">
        <v>2</v>
      </c>
      <c r="AN10" s="68">
        <v>2</v>
      </c>
      <c r="AO10" s="70"/>
    </row>
    <row r="11" spans="1:41" x14ac:dyDescent="0.3">
      <c r="A11" s="150"/>
      <c r="B11" s="67"/>
      <c r="C11" s="68"/>
      <c r="D11" s="68"/>
      <c r="E11" s="70"/>
      <c r="F11" s="67"/>
      <c r="G11" s="68"/>
      <c r="H11" s="68"/>
      <c r="I11" s="70"/>
      <c r="J11" s="67"/>
      <c r="K11" s="68"/>
      <c r="L11" s="68"/>
      <c r="M11" s="70"/>
      <c r="N11" s="67"/>
      <c r="O11" s="68"/>
      <c r="P11" s="68"/>
      <c r="Q11" s="70"/>
      <c r="R11" s="67"/>
      <c r="S11" s="68"/>
      <c r="T11" s="68"/>
      <c r="U11" s="70"/>
      <c r="V11" s="67"/>
      <c r="W11" s="68"/>
      <c r="X11" s="68"/>
      <c r="Y11" s="70"/>
      <c r="Z11" s="67"/>
      <c r="AA11" s="68"/>
      <c r="AB11" s="68"/>
      <c r="AC11" s="70"/>
      <c r="AD11" s="67"/>
      <c r="AE11" s="68"/>
      <c r="AF11" s="68"/>
      <c r="AG11" s="70"/>
      <c r="AH11" s="67"/>
      <c r="AI11" s="68"/>
      <c r="AJ11" s="68"/>
      <c r="AK11" s="70"/>
      <c r="AL11" s="67"/>
      <c r="AM11" s="68"/>
      <c r="AN11" s="68"/>
      <c r="AO11" s="70"/>
    </row>
    <row r="12" spans="1:41" x14ac:dyDescent="0.3">
      <c r="A12" s="151" t="s">
        <v>137</v>
      </c>
      <c r="B12" s="50">
        <v>1022</v>
      </c>
      <c r="C12" s="146">
        <v>344</v>
      </c>
      <c r="D12" s="51">
        <v>590</v>
      </c>
      <c r="E12" s="52">
        <v>878</v>
      </c>
      <c r="F12" s="50">
        <v>705</v>
      </c>
      <c r="G12" s="146">
        <v>954</v>
      </c>
      <c r="H12" s="51">
        <v>960</v>
      </c>
      <c r="I12" s="52">
        <v>1281</v>
      </c>
      <c r="J12" s="50">
        <v>1006</v>
      </c>
      <c r="K12" s="146">
        <v>692</v>
      </c>
      <c r="L12" s="51">
        <v>807</v>
      </c>
      <c r="M12" s="52">
        <v>147</v>
      </c>
      <c r="N12" s="50">
        <v>-759</v>
      </c>
      <c r="O12" s="146">
        <v>-4198</v>
      </c>
      <c r="P12" s="51">
        <v>-1042</v>
      </c>
      <c r="Q12" s="52">
        <v>-1150</v>
      </c>
      <c r="R12" s="50">
        <v>827</v>
      </c>
      <c r="S12" s="146">
        <v>4258</v>
      </c>
      <c r="T12" s="51">
        <v>1576</v>
      </c>
      <c r="U12" s="52">
        <v>2239</v>
      </c>
      <c r="V12" s="50">
        <v>3287</v>
      </c>
      <c r="W12" s="146">
        <v>3324</v>
      </c>
      <c r="X12" s="51">
        <v>3740.8980734161214</v>
      </c>
      <c r="Y12" s="52">
        <v>2656.0183489534297</v>
      </c>
      <c r="Z12" s="50">
        <v>2218</v>
      </c>
      <c r="AA12" s="146">
        <v>896.76982299628855</v>
      </c>
      <c r="AB12" s="51">
        <v>143.9462655191347</v>
      </c>
      <c r="AC12" s="52">
        <v>133.45279161994159</v>
      </c>
      <c r="AD12" s="50">
        <v>-762.06125887221845</v>
      </c>
      <c r="AE12" s="146">
        <v>-349</v>
      </c>
      <c r="AF12" s="51">
        <v>91</v>
      </c>
      <c r="AG12" s="52">
        <v>-112</v>
      </c>
      <c r="AH12" s="50">
        <v>607</v>
      </c>
      <c r="AI12" s="146">
        <v>945</v>
      </c>
      <c r="AJ12" s="51">
        <v>1119</v>
      </c>
      <c r="AK12" s="52">
        <v>1406</v>
      </c>
      <c r="AL12" s="50">
        <v>799</v>
      </c>
      <c r="AM12" s="146">
        <v>1341</v>
      </c>
      <c r="AN12" s="51">
        <v>1428</v>
      </c>
      <c r="AO12" s="52"/>
    </row>
    <row r="13" spans="1:41" x14ac:dyDescent="0.3">
      <c r="A13" s="151" t="s">
        <v>138</v>
      </c>
      <c r="B13" s="50">
        <v>780</v>
      </c>
      <c r="C13" s="51">
        <v>698</v>
      </c>
      <c r="D13" s="51">
        <v>-488</v>
      </c>
      <c r="E13" s="52">
        <v>-733</v>
      </c>
      <c r="F13" s="50">
        <v>-565</v>
      </c>
      <c r="G13" s="51">
        <v>433</v>
      </c>
      <c r="H13" s="51">
        <v>1286</v>
      </c>
      <c r="I13" s="52">
        <v>1063</v>
      </c>
      <c r="J13" s="50">
        <v>126</v>
      </c>
      <c r="K13" s="51">
        <v>922</v>
      </c>
      <c r="L13" s="51">
        <v>1211</v>
      </c>
      <c r="M13" s="52">
        <v>872</v>
      </c>
      <c r="N13" s="50">
        <v>780</v>
      </c>
      <c r="O13" s="51">
        <v>-48</v>
      </c>
      <c r="P13" s="51">
        <v>-1581</v>
      </c>
      <c r="Q13" s="52">
        <v>-1709</v>
      </c>
      <c r="R13" s="50">
        <v>-2060</v>
      </c>
      <c r="S13" s="51">
        <v>-1418</v>
      </c>
      <c r="T13" s="51">
        <v>-361</v>
      </c>
      <c r="U13" s="52">
        <v>322</v>
      </c>
      <c r="V13" s="50">
        <v>1551</v>
      </c>
      <c r="W13" s="51">
        <v>2510</v>
      </c>
      <c r="X13" s="51">
        <v>3291.5500455592983</v>
      </c>
      <c r="Y13" s="52">
        <v>3300.1908726488987</v>
      </c>
      <c r="Z13" s="50">
        <v>2237</v>
      </c>
      <c r="AA13" s="51">
        <v>2109</v>
      </c>
      <c r="AB13" s="51">
        <v>1183.5245977020004</v>
      </c>
      <c r="AC13" s="52">
        <v>349.16108462850002</v>
      </c>
      <c r="AD13" s="50">
        <v>-35.198110596396027</v>
      </c>
      <c r="AE13" s="51">
        <v>-83</v>
      </c>
      <c r="AF13" s="51">
        <v>-1133</v>
      </c>
      <c r="AG13" s="52">
        <v>502</v>
      </c>
      <c r="AH13" s="50">
        <v>424</v>
      </c>
      <c r="AI13" s="51">
        <v>-2753</v>
      </c>
      <c r="AJ13" s="51">
        <v>-2243</v>
      </c>
      <c r="AK13" s="52">
        <v>-3833</v>
      </c>
      <c r="AL13" s="50">
        <v>-3808</v>
      </c>
      <c r="AM13" s="51">
        <v>-965</v>
      </c>
      <c r="AN13" s="51">
        <v>262</v>
      </c>
      <c r="AO13" s="52"/>
    </row>
    <row r="14" spans="1:41" x14ac:dyDescent="0.3">
      <c r="A14" s="151" t="s">
        <v>139</v>
      </c>
      <c r="B14" s="50">
        <v>448</v>
      </c>
      <c r="C14" s="51">
        <v>451</v>
      </c>
      <c r="D14" s="51">
        <v>373</v>
      </c>
      <c r="E14" s="52">
        <v>480</v>
      </c>
      <c r="F14" s="50">
        <v>268</v>
      </c>
      <c r="G14" s="51">
        <v>366</v>
      </c>
      <c r="H14" s="51">
        <v>446</v>
      </c>
      <c r="I14" s="52">
        <v>714</v>
      </c>
      <c r="J14" s="50">
        <v>689</v>
      </c>
      <c r="K14" s="51">
        <v>790</v>
      </c>
      <c r="L14" s="51">
        <v>825</v>
      </c>
      <c r="M14" s="52">
        <v>760</v>
      </c>
      <c r="N14" s="50">
        <v>648</v>
      </c>
      <c r="O14" s="51">
        <v>654</v>
      </c>
      <c r="P14" s="51">
        <v>816</v>
      </c>
      <c r="Q14" s="52">
        <v>1211</v>
      </c>
      <c r="R14" s="50">
        <v>866</v>
      </c>
      <c r="S14" s="51">
        <v>856</v>
      </c>
      <c r="T14" s="51">
        <v>490</v>
      </c>
      <c r="U14" s="52">
        <v>-236</v>
      </c>
      <c r="V14" s="50">
        <v>-52</v>
      </c>
      <c r="W14" s="51">
        <v>-16</v>
      </c>
      <c r="X14" s="51">
        <v>857.42585082318101</v>
      </c>
      <c r="Y14" s="52">
        <v>1335.748898283271</v>
      </c>
      <c r="Z14" s="50">
        <v>1344</v>
      </c>
      <c r="AA14" s="51">
        <v>2002</v>
      </c>
      <c r="AB14" s="51">
        <v>3733.1382582753727</v>
      </c>
      <c r="AC14" s="52">
        <v>3571.7299236996605</v>
      </c>
      <c r="AD14" s="50">
        <v>3606.848088418617</v>
      </c>
      <c r="AE14" s="51">
        <v>3925</v>
      </c>
      <c r="AF14" s="51">
        <v>1579</v>
      </c>
      <c r="AG14" s="52">
        <v>2215</v>
      </c>
      <c r="AH14" s="50">
        <v>1709</v>
      </c>
      <c r="AI14" s="51">
        <v>1855</v>
      </c>
      <c r="AJ14" s="51">
        <v>1853</v>
      </c>
      <c r="AK14" s="52">
        <v>1159</v>
      </c>
      <c r="AL14" s="50">
        <v>820</v>
      </c>
      <c r="AM14" s="51">
        <v>868</v>
      </c>
      <c r="AN14" s="51">
        <v>935</v>
      </c>
      <c r="AO14" s="52"/>
    </row>
    <row r="15" spans="1:41" x14ac:dyDescent="0.3">
      <c r="A15" s="150"/>
      <c r="B15" s="67"/>
      <c r="C15" s="68"/>
      <c r="D15" s="68"/>
      <c r="E15" s="70"/>
      <c r="F15" s="67"/>
      <c r="G15" s="68"/>
      <c r="H15" s="68"/>
      <c r="I15" s="70"/>
      <c r="J15" s="67"/>
      <c r="K15" s="68"/>
      <c r="L15" s="68"/>
      <c r="M15" s="70"/>
      <c r="N15" s="67"/>
      <c r="O15" s="68"/>
      <c r="P15" s="68"/>
      <c r="Q15" s="70"/>
      <c r="R15" s="67"/>
      <c r="S15" s="68"/>
      <c r="T15" s="68"/>
      <c r="U15" s="70"/>
      <c r="V15" s="67"/>
      <c r="W15" s="68"/>
      <c r="X15" s="68"/>
      <c r="Y15" s="70"/>
      <c r="Z15" s="67"/>
      <c r="AA15" s="68"/>
      <c r="AB15" s="68"/>
      <c r="AC15" s="70"/>
      <c r="AD15" s="67"/>
      <c r="AE15" s="68"/>
      <c r="AF15" s="68"/>
      <c r="AG15" s="70"/>
      <c r="AH15" s="67"/>
      <c r="AI15" s="68"/>
      <c r="AJ15" s="68"/>
      <c r="AK15" s="70"/>
      <c r="AL15" s="67"/>
      <c r="AM15" s="68"/>
      <c r="AN15" s="68"/>
      <c r="AO15" s="70"/>
    </row>
    <row r="16" spans="1:41" x14ac:dyDescent="0.3">
      <c r="A16" s="151" t="s">
        <v>140</v>
      </c>
      <c r="B16" s="50">
        <v>213</v>
      </c>
      <c r="C16" s="51">
        <v>48</v>
      </c>
      <c r="D16" s="51">
        <v>111</v>
      </c>
      <c r="E16" s="52">
        <v>199</v>
      </c>
      <c r="F16" s="50">
        <v>148</v>
      </c>
      <c r="G16" s="51">
        <v>95</v>
      </c>
      <c r="H16" s="51">
        <v>111</v>
      </c>
      <c r="I16" s="52">
        <v>138</v>
      </c>
      <c r="J16" s="50">
        <v>162</v>
      </c>
      <c r="K16" s="51">
        <v>151</v>
      </c>
      <c r="L16" s="51">
        <v>197</v>
      </c>
      <c r="M16" s="52">
        <v>163</v>
      </c>
      <c r="N16" s="50">
        <v>-580</v>
      </c>
      <c r="O16" s="51">
        <v>-1599</v>
      </c>
      <c r="P16" s="51">
        <v>-271</v>
      </c>
      <c r="Q16" s="52">
        <v>-166</v>
      </c>
      <c r="R16" s="50">
        <v>657</v>
      </c>
      <c r="S16" s="51">
        <v>3589</v>
      </c>
      <c r="T16" s="51">
        <v>341</v>
      </c>
      <c r="U16" s="52">
        <v>513</v>
      </c>
      <c r="V16" s="50">
        <v>646</v>
      </c>
      <c r="W16" s="51">
        <v>514</v>
      </c>
      <c r="X16" s="51">
        <v>867.78583364286465</v>
      </c>
      <c r="Y16" s="52">
        <v>593.30316549945042</v>
      </c>
      <c r="Z16" s="50">
        <v>739</v>
      </c>
      <c r="AA16" s="51">
        <v>677</v>
      </c>
      <c r="AB16" s="51">
        <v>482.99772137239887</v>
      </c>
      <c r="AC16" s="52">
        <v>450.17829924157985</v>
      </c>
      <c r="AD16" s="50">
        <v>-174.70621435407077</v>
      </c>
      <c r="AE16" s="51">
        <v>37</v>
      </c>
      <c r="AF16" s="51">
        <v>348</v>
      </c>
      <c r="AG16" s="52">
        <v>448</v>
      </c>
      <c r="AH16" s="50">
        <v>361</v>
      </c>
      <c r="AI16" s="51">
        <v>500</v>
      </c>
      <c r="AJ16" s="51">
        <v>455</v>
      </c>
      <c r="AK16" s="52">
        <v>543</v>
      </c>
      <c r="AL16" s="50">
        <v>418</v>
      </c>
      <c r="AM16" s="51">
        <v>683</v>
      </c>
      <c r="AN16" s="51">
        <v>672</v>
      </c>
      <c r="AO16" s="52"/>
    </row>
    <row r="17" spans="1:41" x14ac:dyDescent="0.3">
      <c r="A17" s="151" t="s">
        <v>141</v>
      </c>
      <c r="B17" s="50">
        <v>133</v>
      </c>
      <c r="C17" s="51">
        <v>104</v>
      </c>
      <c r="D17" s="51">
        <v>-70</v>
      </c>
      <c r="E17" s="52">
        <v>-130</v>
      </c>
      <c r="F17" s="50">
        <v>-89</v>
      </c>
      <c r="G17" s="51">
        <v>37</v>
      </c>
      <c r="H17" s="51">
        <v>165</v>
      </c>
      <c r="I17" s="52">
        <v>190</v>
      </c>
      <c r="J17" s="50">
        <v>183</v>
      </c>
      <c r="K17" s="51">
        <v>165</v>
      </c>
      <c r="L17" s="51">
        <v>192</v>
      </c>
      <c r="M17" s="52">
        <v>137</v>
      </c>
      <c r="N17" s="50">
        <v>76</v>
      </c>
      <c r="O17" s="51">
        <v>3</v>
      </c>
      <c r="P17" s="51">
        <v>-264</v>
      </c>
      <c r="Q17" s="52">
        <v>-321</v>
      </c>
      <c r="R17" s="50">
        <v>-261</v>
      </c>
      <c r="S17" s="51">
        <v>-213</v>
      </c>
      <c r="T17" s="51">
        <v>-120</v>
      </c>
      <c r="U17" s="52">
        <v>9</v>
      </c>
      <c r="V17" s="50">
        <v>212</v>
      </c>
      <c r="W17" s="51">
        <v>401</v>
      </c>
      <c r="X17" s="51">
        <v>537.62154921559852</v>
      </c>
      <c r="Y17" s="52">
        <v>580.98697851495047</v>
      </c>
      <c r="Z17" s="50">
        <v>387</v>
      </c>
      <c r="AA17" s="51">
        <v>355</v>
      </c>
      <c r="AB17" s="51">
        <v>243.02287929518019</v>
      </c>
      <c r="AC17" s="52">
        <v>29.394474557466104</v>
      </c>
      <c r="AD17" s="50">
        <v>53.969158769872912</v>
      </c>
      <c r="AE17" s="51">
        <v>38</v>
      </c>
      <c r="AF17" s="51">
        <v>-194</v>
      </c>
      <c r="AG17" s="52">
        <v>28</v>
      </c>
      <c r="AH17" s="50">
        <v>103</v>
      </c>
      <c r="AI17" s="51">
        <v>-516</v>
      </c>
      <c r="AJ17" s="51">
        <v>-476</v>
      </c>
      <c r="AK17" s="52">
        <v>-760</v>
      </c>
      <c r="AL17" s="50">
        <v>-691</v>
      </c>
      <c r="AM17" s="51">
        <v>-252</v>
      </c>
      <c r="AN17" s="51">
        <v>2</v>
      </c>
      <c r="AO17" s="52"/>
    </row>
    <row r="18" spans="1:41" x14ac:dyDescent="0.3">
      <c r="A18" s="153" t="s">
        <v>142</v>
      </c>
      <c r="B18" s="124">
        <v>31</v>
      </c>
      <c r="C18" s="125">
        <v>53</v>
      </c>
      <c r="D18" s="125">
        <v>20</v>
      </c>
      <c r="E18" s="126">
        <v>77</v>
      </c>
      <c r="F18" s="124">
        <v>-17</v>
      </c>
      <c r="G18" s="125">
        <v>64</v>
      </c>
      <c r="H18" s="125">
        <v>68</v>
      </c>
      <c r="I18" s="126">
        <v>59</v>
      </c>
      <c r="J18" s="124">
        <v>71</v>
      </c>
      <c r="K18" s="125">
        <v>106</v>
      </c>
      <c r="L18" s="125">
        <v>82</v>
      </c>
      <c r="M18" s="126">
        <v>2</v>
      </c>
      <c r="N18" s="124">
        <v>10</v>
      </c>
      <c r="O18" s="125">
        <v>-40</v>
      </c>
      <c r="P18" s="125">
        <v>233</v>
      </c>
      <c r="Q18" s="126">
        <v>-86</v>
      </c>
      <c r="R18" s="124">
        <v>40</v>
      </c>
      <c r="S18" s="125">
        <v>19</v>
      </c>
      <c r="T18" s="125">
        <v>-421</v>
      </c>
      <c r="U18" s="126">
        <v>15</v>
      </c>
      <c r="V18" s="124">
        <v>-43</v>
      </c>
      <c r="W18" s="125">
        <v>-98</v>
      </c>
      <c r="X18" s="125">
        <v>175.13385892257807</v>
      </c>
      <c r="Y18" s="126">
        <v>-34.807978112981246</v>
      </c>
      <c r="Z18" s="124">
        <v>58</v>
      </c>
      <c r="AA18" s="125">
        <v>63</v>
      </c>
      <c r="AB18" s="125">
        <v>77.815348291063188</v>
      </c>
      <c r="AC18" s="126">
        <v>90.435408730717469</v>
      </c>
      <c r="AD18" s="124">
        <v>361.78797923288164</v>
      </c>
      <c r="AE18" s="125">
        <v>511</v>
      </c>
      <c r="AF18" s="125">
        <v>325</v>
      </c>
      <c r="AG18" s="126">
        <v>331</v>
      </c>
      <c r="AH18" s="124">
        <v>-246</v>
      </c>
      <c r="AI18" s="125">
        <v>85</v>
      </c>
      <c r="AJ18" s="125">
        <v>182</v>
      </c>
      <c r="AK18" s="126">
        <v>135</v>
      </c>
      <c r="AL18" s="124">
        <v>88</v>
      </c>
      <c r="AM18" s="125">
        <v>95</v>
      </c>
      <c r="AN18" s="483">
        <v>11</v>
      </c>
      <c r="AO18" s="126"/>
    </row>
    <row r="19" spans="1:41" x14ac:dyDescent="0.3">
      <c r="A19" s="154" t="s">
        <v>74</v>
      </c>
      <c r="B19" s="155" t="s">
        <v>69</v>
      </c>
      <c r="C19" s="156" t="s">
        <v>70</v>
      </c>
      <c r="D19" s="156" t="s">
        <v>71</v>
      </c>
      <c r="E19" s="157" t="s">
        <v>72</v>
      </c>
      <c r="F19" s="155" t="s">
        <v>69</v>
      </c>
      <c r="G19" s="156" t="s">
        <v>70</v>
      </c>
      <c r="H19" s="156" t="s">
        <v>71</v>
      </c>
      <c r="I19" s="157" t="s">
        <v>72</v>
      </c>
      <c r="J19" s="155" t="s">
        <v>69</v>
      </c>
      <c r="K19" s="156" t="s">
        <v>70</v>
      </c>
      <c r="L19" s="156" t="s">
        <v>71</v>
      </c>
      <c r="M19" s="157" t="s">
        <v>72</v>
      </c>
      <c r="N19" s="155" t="s">
        <v>69</v>
      </c>
      <c r="O19" s="156" t="s">
        <v>70</v>
      </c>
      <c r="P19" s="156" t="s">
        <v>71</v>
      </c>
      <c r="Q19" s="157" t="s">
        <v>72</v>
      </c>
      <c r="R19" s="155" t="s">
        <v>69</v>
      </c>
      <c r="S19" s="156" t="s">
        <v>70</v>
      </c>
      <c r="T19" s="156" t="s">
        <v>71</v>
      </c>
      <c r="U19" s="157" t="s">
        <v>72</v>
      </c>
      <c r="V19" s="155" t="s">
        <v>69</v>
      </c>
      <c r="W19" s="156" t="s">
        <v>70</v>
      </c>
      <c r="X19" s="156" t="s">
        <v>71</v>
      </c>
      <c r="Y19" s="157" t="s">
        <v>72</v>
      </c>
      <c r="Z19" s="155" t="s">
        <v>69</v>
      </c>
      <c r="AA19" s="156" t="s">
        <v>70</v>
      </c>
      <c r="AB19" s="156" t="s">
        <v>71</v>
      </c>
      <c r="AC19" s="157" t="s">
        <v>72</v>
      </c>
      <c r="AD19" s="155" t="s">
        <v>69</v>
      </c>
      <c r="AE19" s="156" t="s">
        <v>70</v>
      </c>
      <c r="AF19" s="156" t="s">
        <v>71</v>
      </c>
      <c r="AG19" s="157" t="s">
        <v>72</v>
      </c>
      <c r="AH19" s="155" t="s">
        <v>69</v>
      </c>
      <c r="AI19" s="156" t="s">
        <v>70</v>
      </c>
      <c r="AJ19" s="156" t="s">
        <v>71</v>
      </c>
      <c r="AK19" s="157" t="s">
        <v>72</v>
      </c>
      <c r="AL19" s="155" t="s">
        <v>69</v>
      </c>
      <c r="AM19" s="156" t="s">
        <v>70</v>
      </c>
      <c r="AN19" s="37" t="s">
        <v>71</v>
      </c>
      <c r="AO19" s="157"/>
    </row>
    <row r="20" spans="1:41" x14ac:dyDescent="0.3">
      <c r="A20" s="148" t="s">
        <v>134</v>
      </c>
      <c r="B20" s="141">
        <v>5</v>
      </c>
      <c r="C20" s="142">
        <v>2</v>
      </c>
      <c r="D20" s="142">
        <v>4</v>
      </c>
      <c r="E20" s="143">
        <v>5</v>
      </c>
      <c r="F20" s="141">
        <v>3</v>
      </c>
      <c r="G20" s="142">
        <v>2</v>
      </c>
      <c r="H20" s="142">
        <v>2</v>
      </c>
      <c r="I20" s="143">
        <v>3</v>
      </c>
      <c r="J20" s="141">
        <v>3</v>
      </c>
      <c r="K20" s="142">
        <v>3</v>
      </c>
      <c r="L20" s="142">
        <v>3</v>
      </c>
      <c r="M20" s="143">
        <v>1</v>
      </c>
      <c r="N20" s="141">
        <v>-4</v>
      </c>
      <c r="O20" s="142">
        <v>-25</v>
      </c>
      <c r="P20" s="142">
        <v>-2</v>
      </c>
      <c r="Q20" s="143">
        <v>-1</v>
      </c>
      <c r="R20" s="141">
        <v>5</v>
      </c>
      <c r="S20" s="142">
        <v>39</v>
      </c>
      <c r="T20" s="142">
        <v>7</v>
      </c>
      <c r="U20" s="143">
        <v>6</v>
      </c>
      <c r="V20" s="141">
        <v>7</v>
      </c>
      <c r="W20" s="142">
        <v>8</v>
      </c>
      <c r="X20" s="142">
        <v>4</v>
      </c>
      <c r="Y20" s="143">
        <v>2</v>
      </c>
      <c r="Z20" s="141">
        <v>3</v>
      </c>
      <c r="AA20" s="142">
        <v>-5</v>
      </c>
      <c r="AB20" s="142">
        <v>-3</v>
      </c>
      <c r="AC20" s="143">
        <v>-2</v>
      </c>
      <c r="AD20" s="141">
        <v>-3</v>
      </c>
      <c r="AE20" s="142">
        <v>1</v>
      </c>
      <c r="AF20" s="142">
        <v>1</v>
      </c>
      <c r="AG20" s="143">
        <v>0</v>
      </c>
      <c r="AH20" s="141">
        <v>0</v>
      </c>
      <c r="AI20" s="142">
        <v>-1</v>
      </c>
      <c r="AJ20" s="142">
        <v>4</v>
      </c>
      <c r="AK20" s="143">
        <v>4</v>
      </c>
      <c r="AL20" s="141">
        <v>3</v>
      </c>
      <c r="AM20" s="142">
        <v>5</v>
      </c>
      <c r="AN20" s="142">
        <v>5</v>
      </c>
      <c r="AO20" s="143"/>
    </row>
    <row r="21" spans="1:41" x14ac:dyDescent="0.3">
      <c r="A21" s="149" t="s">
        <v>135</v>
      </c>
      <c r="B21" s="144">
        <v>2</v>
      </c>
      <c r="C21" s="145">
        <v>3</v>
      </c>
      <c r="D21" s="145">
        <v>-1</v>
      </c>
      <c r="E21" s="69">
        <v>0</v>
      </c>
      <c r="F21" s="144">
        <v>2</v>
      </c>
      <c r="G21" s="145">
        <v>5</v>
      </c>
      <c r="H21" s="145">
        <v>7</v>
      </c>
      <c r="I21" s="69">
        <v>5</v>
      </c>
      <c r="J21" s="144">
        <v>3</v>
      </c>
      <c r="K21" s="145">
        <v>1</v>
      </c>
      <c r="L21" s="145">
        <v>3</v>
      </c>
      <c r="M21" s="69">
        <v>2</v>
      </c>
      <c r="N21" s="144">
        <v>2</v>
      </c>
      <c r="O21" s="145">
        <v>-1</v>
      </c>
      <c r="P21" s="145">
        <v>-4</v>
      </c>
      <c r="Q21" s="69">
        <v>-4</v>
      </c>
      <c r="R21" s="144">
        <v>-6</v>
      </c>
      <c r="S21" s="145">
        <v>-4</v>
      </c>
      <c r="T21" s="145">
        <v>-1</v>
      </c>
      <c r="U21" s="69">
        <v>-1</v>
      </c>
      <c r="V21" s="144">
        <v>3</v>
      </c>
      <c r="W21" s="145">
        <v>3</v>
      </c>
      <c r="X21" s="145">
        <v>5</v>
      </c>
      <c r="Y21" s="69">
        <v>7</v>
      </c>
      <c r="Z21" s="144">
        <v>5</v>
      </c>
      <c r="AA21" s="145">
        <v>7</v>
      </c>
      <c r="AB21" s="145">
        <v>5</v>
      </c>
      <c r="AC21" s="69">
        <v>2</v>
      </c>
      <c r="AD21" s="144">
        <v>1</v>
      </c>
      <c r="AE21" s="145">
        <v>0</v>
      </c>
      <c r="AF21" s="145">
        <v>-3</v>
      </c>
      <c r="AG21" s="69">
        <v>1</v>
      </c>
      <c r="AH21" s="144">
        <v>1</v>
      </c>
      <c r="AI21" s="145">
        <v>-4</v>
      </c>
      <c r="AJ21" s="145">
        <v>-4</v>
      </c>
      <c r="AK21" s="69">
        <v>-6</v>
      </c>
      <c r="AL21" s="144">
        <v>-5</v>
      </c>
      <c r="AM21" s="145">
        <v>-1</v>
      </c>
      <c r="AN21" s="145">
        <v>0</v>
      </c>
      <c r="AO21" s="69"/>
    </row>
    <row r="22" spans="1:41" x14ac:dyDescent="0.3">
      <c r="A22" s="150" t="s">
        <v>136</v>
      </c>
      <c r="B22" s="67">
        <v>3</v>
      </c>
      <c r="C22" s="145">
        <v>2</v>
      </c>
      <c r="D22" s="68">
        <v>3</v>
      </c>
      <c r="E22" s="70">
        <v>2</v>
      </c>
      <c r="F22" s="67">
        <v>3</v>
      </c>
      <c r="G22" s="145">
        <v>5</v>
      </c>
      <c r="H22" s="68">
        <v>5</v>
      </c>
      <c r="I22" s="70">
        <v>5</v>
      </c>
      <c r="J22" s="67">
        <v>3</v>
      </c>
      <c r="K22" s="145">
        <v>0</v>
      </c>
      <c r="L22" s="68">
        <v>-1</v>
      </c>
      <c r="M22" s="70">
        <v>-2</v>
      </c>
      <c r="N22" s="67">
        <v>-1</v>
      </c>
      <c r="O22" s="145">
        <v>-1</v>
      </c>
      <c r="P22" s="68">
        <v>0</v>
      </c>
      <c r="Q22" s="70">
        <v>0</v>
      </c>
      <c r="R22" s="67">
        <v>1</v>
      </c>
      <c r="S22" s="145">
        <v>0</v>
      </c>
      <c r="T22" s="68">
        <v>-1</v>
      </c>
      <c r="U22" s="70">
        <v>-6</v>
      </c>
      <c r="V22" s="67">
        <v>-5</v>
      </c>
      <c r="W22" s="145">
        <v>-5</v>
      </c>
      <c r="X22" s="68">
        <v>5</v>
      </c>
      <c r="Y22" s="70">
        <v>11</v>
      </c>
      <c r="Z22" s="67">
        <v>9</v>
      </c>
      <c r="AA22" s="145">
        <v>10</v>
      </c>
      <c r="AB22" s="68">
        <v>3</v>
      </c>
      <c r="AC22" s="70">
        <v>2</v>
      </c>
      <c r="AD22" s="67">
        <v>2</v>
      </c>
      <c r="AE22" s="145">
        <v>2</v>
      </c>
      <c r="AF22" s="68">
        <v>1</v>
      </c>
      <c r="AG22" s="70">
        <v>1</v>
      </c>
      <c r="AH22" s="67">
        <v>3</v>
      </c>
      <c r="AI22" s="145">
        <v>5</v>
      </c>
      <c r="AJ22" s="68">
        <v>5</v>
      </c>
      <c r="AK22" s="70">
        <v>5</v>
      </c>
      <c r="AL22" s="67">
        <v>3</v>
      </c>
      <c r="AM22" s="145">
        <v>1</v>
      </c>
      <c r="AN22" s="68">
        <v>1</v>
      </c>
      <c r="AO22" s="70"/>
    </row>
    <row r="23" spans="1:41" x14ac:dyDescent="0.3">
      <c r="A23" s="150"/>
      <c r="B23" s="67"/>
      <c r="C23" s="68"/>
      <c r="D23" s="68"/>
      <c r="E23" s="70"/>
      <c r="F23" s="67"/>
      <c r="G23" s="68"/>
      <c r="H23" s="68"/>
      <c r="I23" s="70"/>
      <c r="J23" s="67"/>
      <c r="K23" s="68"/>
      <c r="L23" s="68"/>
      <c r="M23" s="70"/>
      <c r="N23" s="67"/>
      <c r="O23" s="68"/>
      <c r="P23" s="68"/>
      <c r="Q23" s="70"/>
      <c r="R23" s="67"/>
      <c r="S23" s="68"/>
      <c r="T23" s="68"/>
      <c r="U23" s="70"/>
      <c r="V23" s="67"/>
      <c r="W23" s="68"/>
      <c r="X23" s="68"/>
      <c r="Y23" s="70"/>
      <c r="Z23" s="67"/>
      <c r="AA23" s="68"/>
      <c r="AB23" s="68"/>
      <c r="AC23" s="70"/>
      <c r="AD23" s="67"/>
      <c r="AE23" s="68"/>
      <c r="AF23" s="68"/>
      <c r="AG23" s="70"/>
      <c r="AH23" s="67"/>
      <c r="AI23" s="68"/>
      <c r="AJ23" s="68"/>
      <c r="AK23" s="70"/>
      <c r="AL23" s="67"/>
      <c r="AM23" s="68"/>
      <c r="AN23" s="68"/>
      <c r="AO23" s="70"/>
    </row>
    <row r="24" spans="1:41" x14ac:dyDescent="0.3">
      <c r="A24" s="151" t="s">
        <v>137</v>
      </c>
      <c r="B24" s="50">
        <v>195</v>
      </c>
      <c r="C24" s="146">
        <v>77</v>
      </c>
      <c r="D24" s="51">
        <v>156</v>
      </c>
      <c r="E24" s="52">
        <v>237</v>
      </c>
      <c r="F24" s="50">
        <v>133</v>
      </c>
      <c r="G24" s="146">
        <v>102</v>
      </c>
      <c r="H24" s="51">
        <v>71</v>
      </c>
      <c r="I24" s="52">
        <v>159</v>
      </c>
      <c r="J24" s="50">
        <v>138</v>
      </c>
      <c r="K24" s="146">
        <v>140</v>
      </c>
      <c r="L24" s="51">
        <v>169</v>
      </c>
      <c r="M24" s="52">
        <v>32</v>
      </c>
      <c r="N24" s="50">
        <v>-217</v>
      </c>
      <c r="O24" s="146">
        <v>-1293</v>
      </c>
      <c r="P24" s="51">
        <v>-78</v>
      </c>
      <c r="Q24" s="52">
        <v>-35</v>
      </c>
      <c r="R24" s="50">
        <v>243</v>
      </c>
      <c r="S24" s="146">
        <v>1462</v>
      </c>
      <c r="T24" s="51">
        <v>330</v>
      </c>
      <c r="U24" s="52">
        <v>270</v>
      </c>
      <c r="V24" s="50">
        <v>325</v>
      </c>
      <c r="W24" s="146">
        <v>386</v>
      </c>
      <c r="X24" s="51">
        <v>180.90081618102548</v>
      </c>
      <c r="Y24" s="52">
        <v>110.31747258452326</v>
      </c>
      <c r="Z24" s="50">
        <v>162</v>
      </c>
      <c r="AA24" s="146">
        <v>-270</v>
      </c>
      <c r="AB24" s="51">
        <v>-192.62799808619545</v>
      </c>
      <c r="AC24" s="52">
        <v>-153.44330437565594</v>
      </c>
      <c r="AD24" s="50">
        <v>-203.33421726832447</v>
      </c>
      <c r="AE24" s="146">
        <v>87</v>
      </c>
      <c r="AF24" s="51">
        <v>32</v>
      </c>
      <c r="AG24" s="52">
        <v>12</v>
      </c>
      <c r="AH24" s="50">
        <v>27</v>
      </c>
      <c r="AI24" s="146">
        <v>-61</v>
      </c>
      <c r="AJ24" s="51">
        <v>258</v>
      </c>
      <c r="AK24" s="52">
        <v>264</v>
      </c>
      <c r="AL24" s="50">
        <v>200</v>
      </c>
      <c r="AM24" s="146">
        <v>340</v>
      </c>
      <c r="AN24" s="51">
        <v>298</v>
      </c>
      <c r="AO24" s="52"/>
    </row>
    <row r="25" spans="1:41" x14ac:dyDescent="0.3">
      <c r="A25" s="151" t="s">
        <v>138</v>
      </c>
      <c r="B25" s="50">
        <v>85</v>
      </c>
      <c r="C25" s="51">
        <v>115</v>
      </c>
      <c r="D25" s="51">
        <v>-42</v>
      </c>
      <c r="E25" s="52">
        <v>-20</v>
      </c>
      <c r="F25" s="50">
        <v>96</v>
      </c>
      <c r="G25" s="51">
        <v>202</v>
      </c>
      <c r="H25" s="51">
        <v>287</v>
      </c>
      <c r="I25" s="52">
        <v>181</v>
      </c>
      <c r="J25" s="50">
        <v>154</v>
      </c>
      <c r="K25" s="51">
        <v>92</v>
      </c>
      <c r="L25" s="51">
        <v>132</v>
      </c>
      <c r="M25" s="52">
        <v>148</v>
      </c>
      <c r="N25" s="50">
        <v>127</v>
      </c>
      <c r="O25" s="51">
        <v>-58</v>
      </c>
      <c r="P25" s="51">
        <v>-206</v>
      </c>
      <c r="Q25" s="52">
        <v>-244</v>
      </c>
      <c r="R25" s="50">
        <v>-277</v>
      </c>
      <c r="S25" s="51">
        <v>-105</v>
      </c>
      <c r="T25" s="51">
        <v>-55</v>
      </c>
      <c r="U25" s="52">
        <v>14</v>
      </c>
      <c r="V25" s="50">
        <v>198</v>
      </c>
      <c r="W25" s="51">
        <v>222</v>
      </c>
      <c r="X25" s="51">
        <v>271.74791409368999</v>
      </c>
      <c r="Y25" s="52">
        <v>341.9603004739601</v>
      </c>
      <c r="Z25" s="50">
        <v>249</v>
      </c>
      <c r="AA25" s="51">
        <v>335</v>
      </c>
      <c r="AB25" s="51">
        <v>328.5801990650296</v>
      </c>
      <c r="AC25" s="52">
        <v>158.33483909810056</v>
      </c>
      <c r="AD25" s="50">
        <v>45.396864851009099</v>
      </c>
      <c r="AE25" s="51">
        <v>-14</v>
      </c>
      <c r="AF25" s="51">
        <v>-144</v>
      </c>
      <c r="AG25" s="52">
        <v>82</v>
      </c>
      <c r="AH25" s="50">
        <v>39</v>
      </c>
      <c r="AI25" s="51">
        <v>-254</v>
      </c>
      <c r="AJ25" s="51">
        <v>-213</v>
      </c>
      <c r="AK25" s="52">
        <v>-378</v>
      </c>
      <c r="AL25" s="50">
        <v>-332</v>
      </c>
      <c r="AM25" s="51">
        <v>-86</v>
      </c>
      <c r="AN25" s="51">
        <v>15</v>
      </c>
      <c r="AO25" s="52"/>
    </row>
    <row r="26" spans="1:41" x14ac:dyDescent="0.3">
      <c r="A26" s="151" t="s">
        <v>139</v>
      </c>
      <c r="B26" s="50">
        <v>120</v>
      </c>
      <c r="C26" s="51">
        <v>103</v>
      </c>
      <c r="D26" s="51">
        <v>122</v>
      </c>
      <c r="E26" s="52">
        <v>95</v>
      </c>
      <c r="F26" s="50">
        <v>142</v>
      </c>
      <c r="G26" s="51">
        <v>235</v>
      </c>
      <c r="H26" s="51">
        <v>236</v>
      </c>
      <c r="I26" s="52">
        <v>276</v>
      </c>
      <c r="J26" s="50">
        <v>141</v>
      </c>
      <c r="K26" s="51">
        <v>-9</v>
      </c>
      <c r="L26" s="51">
        <v>-52</v>
      </c>
      <c r="M26" s="52">
        <v>-141</v>
      </c>
      <c r="N26" s="50">
        <v>-75</v>
      </c>
      <c r="O26" s="51">
        <v>-69</v>
      </c>
      <c r="P26" s="51">
        <v>-13</v>
      </c>
      <c r="Q26" s="52">
        <v>-3</v>
      </c>
      <c r="R26" s="50">
        <v>47</v>
      </c>
      <c r="S26" s="51">
        <v>6</v>
      </c>
      <c r="T26" s="51">
        <v>-55</v>
      </c>
      <c r="U26" s="52">
        <v>-340</v>
      </c>
      <c r="V26" s="50">
        <v>-271</v>
      </c>
      <c r="W26" s="51">
        <v>-282</v>
      </c>
      <c r="X26" s="51">
        <v>261.22371427005385</v>
      </c>
      <c r="Y26" s="52">
        <v>592.23309498915683</v>
      </c>
      <c r="Z26" s="50">
        <v>510</v>
      </c>
      <c r="AA26" s="51">
        <v>577</v>
      </c>
      <c r="AB26" s="51">
        <v>166.93844767510598</v>
      </c>
      <c r="AC26" s="52">
        <v>103.06370841004542</v>
      </c>
      <c r="AD26" s="50">
        <v>145.19086277769401</v>
      </c>
      <c r="AE26" s="51">
        <v>116</v>
      </c>
      <c r="AF26" s="51">
        <v>61</v>
      </c>
      <c r="AG26" s="52">
        <v>48</v>
      </c>
      <c r="AH26" s="50">
        <v>183</v>
      </c>
      <c r="AI26" s="51">
        <v>290</v>
      </c>
      <c r="AJ26" s="51">
        <v>270</v>
      </c>
      <c r="AK26" s="52">
        <v>299</v>
      </c>
      <c r="AL26" s="50">
        <v>186</v>
      </c>
      <c r="AM26" s="51">
        <v>61</v>
      </c>
      <c r="AN26" s="51">
        <v>89</v>
      </c>
      <c r="AO26" s="52"/>
    </row>
    <row r="27" spans="1:41" x14ac:dyDescent="0.3">
      <c r="A27" s="150"/>
      <c r="B27" s="67"/>
      <c r="C27" s="68"/>
      <c r="D27" s="68"/>
      <c r="E27" s="70"/>
      <c r="F27" s="67"/>
      <c r="G27" s="68"/>
      <c r="H27" s="68"/>
      <c r="I27" s="70"/>
      <c r="J27" s="67"/>
      <c r="K27" s="68"/>
      <c r="L27" s="68"/>
      <c r="M27" s="70"/>
      <c r="N27" s="67"/>
      <c r="O27" s="68"/>
      <c r="P27" s="68"/>
      <c r="Q27" s="70"/>
      <c r="R27" s="67"/>
      <c r="S27" s="68"/>
      <c r="T27" s="68"/>
      <c r="U27" s="70"/>
      <c r="V27" s="67"/>
      <c r="W27" s="68"/>
      <c r="X27" s="68"/>
      <c r="Y27" s="70"/>
      <c r="Z27" s="67"/>
      <c r="AA27" s="68"/>
      <c r="AB27" s="68"/>
      <c r="AC27" s="70"/>
      <c r="AD27" s="67"/>
      <c r="AE27" s="68"/>
      <c r="AF27" s="68"/>
      <c r="AG27" s="70"/>
      <c r="AH27" s="67"/>
      <c r="AI27" s="68"/>
      <c r="AJ27" s="68"/>
      <c r="AK27" s="70"/>
      <c r="AL27" s="67"/>
      <c r="AM27" s="68"/>
      <c r="AN27" s="68"/>
      <c r="AO27" s="70"/>
    </row>
    <row r="28" spans="1:41" x14ac:dyDescent="0.3">
      <c r="A28" s="151" t="s">
        <v>140</v>
      </c>
      <c r="B28" s="50">
        <v>44</v>
      </c>
      <c r="C28" s="51">
        <v>40</v>
      </c>
      <c r="D28" s="51">
        <v>32</v>
      </c>
      <c r="E28" s="52">
        <v>60</v>
      </c>
      <c r="F28" s="50">
        <v>38</v>
      </c>
      <c r="G28" s="51">
        <v>38</v>
      </c>
      <c r="H28" s="51">
        <v>0</v>
      </c>
      <c r="I28" s="52">
        <v>9</v>
      </c>
      <c r="J28" s="50">
        <v>49</v>
      </c>
      <c r="K28" s="51">
        <v>33</v>
      </c>
      <c r="L28" s="51">
        <v>44</v>
      </c>
      <c r="M28" s="52">
        <v>-25</v>
      </c>
      <c r="N28" s="50">
        <v>-215</v>
      </c>
      <c r="O28" s="51">
        <v>-614</v>
      </c>
      <c r="P28" s="51">
        <v>-22</v>
      </c>
      <c r="Q28" s="52">
        <v>-7</v>
      </c>
      <c r="R28" s="50">
        <v>144</v>
      </c>
      <c r="S28" s="51">
        <v>563</v>
      </c>
      <c r="T28" s="51">
        <v>46</v>
      </c>
      <c r="U28" s="52">
        <v>73</v>
      </c>
      <c r="V28" s="50">
        <v>51</v>
      </c>
      <c r="W28" s="51">
        <v>74</v>
      </c>
      <c r="X28" s="51">
        <v>46.965093697675243</v>
      </c>
      <c r="Y28" s="52">
        <v>88.906130310143197</v>
      </c>
      <c r="Z28" s="50">
        <v>23.857505795140074</v>
      </c>
      <c r="AA28" s="51">
        <v>-108</v>
      </c>
      <c r="AB28" s="51">
        <v>-75.274087106592631</v>
      </c>
      <c r="AC28" s="52">
        <v>-55.742504791663215</v>
      </c>
      <c r="AD28" s="50">
        <v>-62.303522021579248</v>
      </c>
      <c r="AE28" s="51">
        <v>54</v>
      </c>
      <c r="AF28" s="51">
        <v>7</v>
      </c>
      <c r="AG28" s="52">
        <v>56</v>
      </c>
      <c r="AH28" s="50">
        <v>40</v>
      </c>
      <c r="AI28" s="51">
        <v>-28</v>
      </c>
      <c r="AJ28" s="51">
        <v>65</v>
      </c>
      <c r="AK28" s="52">
        <v>45</v>
      </c>
      <c r="AL28" s="50">
        <v>56</v>
      </c>
      <c r="AM28" s="51">
        <v>230</v>
      </c>
      <c r="AN28" s="51">
        <v>117</v>
      </c>
      <c r="AO28" s="52"/>
    </row>
    <row r="29" spans="1:41" x14ac:dyDescent="0.3">
      <c r="A29" s="151" t="s">
        <v>141</v>
      </c>
      <c r="B29" s="50">
        <v>18</v>
      </c>
      <c r="C29" s="51">
        <v>7</v>
      </c>
      <c r="D29" s="51">
        <v>0</v>
      </c>
      <c r="E29" s="52">
        <v>-2</v>
      </c>
      <c r="F29" s="50">
        <v>23</v>
      </c>
      <c r="G29" s="51">
        <v>29</v>
      </c>
      <c r="H29" s="51">
        <v>14</v>
      </c>
      <c r="I29" s="52">
        <v>21</v>
      </c>
      <c r="J29" s="50">
        <v>-5</v>
      </c>
      <c r="K29" s="51">
        <v>-6</v>
      </c>
      <c r="L29" s="51">
        <v>2</v>
      </c>
      <c r="M29" s="52">
        <v>11</v>
      </c>
      <c r="N29" s="50">
        <v>-11</v>
      </c>
      <c r="O29" s="51">
        <v>-11</v>
      </c>
      <c r="P29" s="51">
        <v>-32</v>
      </c>
      <c r="Q29" s="52">
        <v>-43</v>
      </c>
      <c r="R29" s="50">
        <v>1</v>
      </c>
      <c r="S29" s="51">
        <v>15</v>
      </c>
      <c r="T29" s="51">
        <v>-24</v>
      </c>
      <c r="U29" s="52">
        <v>-8</v>
      </c>
      <c r="V29" s="50">
        <v>-10</v>
      </c>
      <c r="W29" s="51">
        <v>-25</v>
      </c>
      <c r="X29" s="51">
        <v>-32.436824672493472</v>
      </c>
      <c r="Y29" s="52">
        <v>-1.7648191090215477</v>
      </c>
      <c r="Z29" s="50">
        <v>2.057915297724052</v>
      </c>
      <c r="AA29" s="51">
        <v>23</v>
      </c>
      <c r="AB29" s="51">
        <v>64.975727720882759</v>
      </c>
      <c r="AC29" s="52">
        <v>19.797858917933262</v>
      </c>
      <c r="AD29" s="50">
        <v>22.261973905107286</v>
      </c>
      <c r="AE29" s="51">
        <v>10</v>
      </c>
      <c r="AF29" s="51">
        <v>5</v>
      </c>
      <c r="AG29" s="52">
        <v>-17</v>
      </c>
      <c r="AH29" s="50">
        <v>-8</v>
      </c>
      <c r="AI29" s="51">
        <v>-6</v>
      </c>
      <c r="AJ29" s="51">
        <v>-5</v>
      </c>
      <c r="AK29" s="52">
        <v>-6</v>
      </c>
      <c r="AL29" s="50">
        <v>1</v>
      </c>
      <c r="AM29" s="51">
        <v>-13</v>
      </c>
      <c r="AN29" s="51">
        <v>-9</v>
      </c>
      <c r="AO29" s="52"/>
    </row>
    <row r="30" spans="1:41" x14ac:dyDescent="0.3">
      <c r="A30" s="153" t="s">
        <v>142</v>
      </c>
      <c r="B30" s="124">
        <v>23</v>
      </c>
      <c r="C30" s="125">
        <v>17</v>
      </c>
      <c r="D30" s="125">
        <v>11</v>
      </c>
      <c r="E30" s="126">
        <v>18</v>
      </c>
      <c r="F30" s="124">
        <v>-15</v>
      </c>
      <c r="G30" s="125">
        <v>27</v>
      </c>
      <c r="H30" s="125">
        <v>43</v>
      </c>
      <c r="I30" s="126">
        <v>39</v>
      </c>
      <c r="J30" s="124">
        <v>34</v>
      </c>
      <c r="K30" s="125">
        <v>14</v>
      </c>
      <c r="L30" s="125">
        <v>2</v>
      </c>
      <c r="M30" s="126">
        <v>-13</v>
      </c>
      <c r="N30" s="124">
        <v>-9</v>
      </c>
      <c r="O30" s="125">
        <v>-3</v>
      </c>
      <c r="P30" s="125">
        <v>-4</v>
      </c>
      <c r="Q30" s="126">
        <v>-163</v>
      </c>
      <c r="R30" s="124">
        <v>3</v>
      </c>
      <c r="S30" s="125">
        <v>-16</v>
      </c>
      <c r="T30" s="125">
        <v>-215</v>
      </c>
      <c r="U30" s="126">
        <v>71</v>
      </c>
      <c r="V30" s="124">
        <v>-21</v>
      </c>
      <c r="W30" s="125">
        <v>-30</v>
      </c>
      <c r="X30" s="125">
        <v>238.265747280894</v>
      </c>
      <c r="Y30" s="126">
        <v>39.788158427942264</v>
      </c>
      <c r="Z30" s="124">
        <v>56.200154288328825</v>
      </c>
      <c r="AA30" s="125">
        <v>60</v>
      </c>
      <c r="AB30" s="125">
        <v>23.627381045549964</v>
      </c>
      <c r="AC30" s="126">
        <v>18.125758684472896</v>
      </c>
      <c r="AD30" s="124">
        <v>32.034401067370005</v>
      </c>
      <c r="AE30" s="125">
        <v>31</v>
      </c>
      <c r="AF30" s="125">
        <v>19</v>
      </c>
      <c r="AG30" s="126">
        <v>7</v>
      </c>
      <c r="AH30" s="124">
        <v>12</v>
      </c>
      <c r="AI30" s="125">
        <v>49</v>
      </c>
      <c r="AJ30" s="125">
        <v>22</v>
      </c>
      <c r="AK30" s="126">
        <v>16</v>
      </c>
      <c r="AL30" s="124">
        <v>15</v>
      </c>
      <c r="AM30" s="125">
        <v>-2</v>
      </c>
      <c r="AN30" s="483">
        <v>3</v>
      </c>
      <c r="AO30" s="126"/>
    </row>
    <row r="31" spans="1:41" x14ac:dyDescent="0.3">
      <c r="A31" s="154" t="s">
        <v>75</v>
      </c>
      <c r="B31" s="155" t="s">
        <v>69</v>
      </c>
      <c r="C31" s="156" t="s">
        <v>70</v>
      </c>
      <c r="D31" s="156" t="s">
        <v>71</v>
      </c>
      <c r="E31" s="157" t="s">
        <v>72</v>
      </c>
      <c r="F31" s="155" t="s">
        <v>69</v>
      </c>
      <c r="G31" s="156" t="s">
        <v>70</v>
      </c>
      <c r="H31" s="156" t="s">
        <v>71</v>
      </c>
      <c r="I31" s="157" t="s">
        <v>72</v>
      </c>
      <c r="J31" s="155" t="s">
        <v>69</v>
      </c>
      <c r="K31" s="156" t="s">
        <v>70</v>
      </c>
      <c r="L31" s="156" t="s">
        <v>71</v>
      </c>
      <c r="M31" s="157" t="s">
        <v>72</v>
      </c>
      <c r="N31" s="155" t="s">
        <v>69</v>
      </c>
      <c r="O31" s="156" t="s">
        <v>70</v>
      </c>
      <c r="P31" s="156" t="s">
        <v>71</v>
      </c>
      <c r="Q31" s="157" t="s">
        <v>72</v>
      </c>
      <c r="R31" s="155" t="s">
        <v>69</v>
      </c>
      <c r="S31" s="156" t="s">
        <v>70</v>
      </c>
      <c r="T31" s="156" t="s">
        <v>71</v>
      </c>
      <c r="U31" s="157" t="s">
        <v>72</v>
      </c>
      <c r="V31" s="155" t="s">
        <v>69</v>
      </c>
      <c r="W31" s="156" t="s">
        <v>70</v>
      </c>
      <c r="X31" s="156" t="s">
        <v>71</v>
      </c>
      <c r="Y31" s="157" t="s">
        <v>72</v>
      </c>
      <c r="Z31" s="155" t="s">
        <v>69</v>
      </c>
      <c r="AA31" s="156" t="s">
        <v>70</v>
      </c>
      <c r="AB31" s="156" t="s">
        <v>71</v>
      </c>
      <c r="AC31" s="157" t="s">
        <v>72</v>
      </c>
      <c r="AD31" s="155" t="s">
        <v>69</v>
      </c>
      <c r="AE31" s="156" t="s">
        <v>70</v>
      </c>
      <c r="AF31" s="156" t="s">
        <v>71</v>
      </c>
      <c r="AG31" s="157" t="s">
        <v>72</v>
      </c>
      <c r="AH31" s="155" t="s">
        <v>69</v>
      </c>
      <c r="AI31" s="156" t="s">
        <v>70</v>
      </c>
      <c r="AJ31" s="156" t="s">
        <v>71</v>
      </c>
      <c r="AK31" s="157" t="s">
        <v>72</v>
      </c>
      <c r="AL31" s="155" t="s">
        <v>69</v>
      </c>
      <c r="AM31" s="156" t="s">
        <v>70</v>
      </c>
      <c r="AN31" s="37" t="s">
        <v>71</v>
      </c>
      <c r="AO31" s="157"/>
    </row>
    <row r="32" spans="1:41" x14ac:dyDescent="0.3">
      <c r="A32" s="148" t="s">
        <v>134</v>
      </c>
      <c r="B32" s="141">
        <v>7</v>
      </c>
      <c r="C32" s="142">
        <v>3</v>
      </c>
      <c r="D32" s="142">
        <v>3</v>
      </c>
      <c r="E32" s="143">
        <v>4</v>
      </c>
      <c r="F32" s="141">
        <v>3</v>
      </c>
      <c r="G32" s="142">
        <v>9</v>
      </c>
      <c r="H32" s="142">
        <v>10</v>
      </c>
      <c r="I32" s="143">
        <v>14</v>
      </c>
      <c r="J32" s="141">
        <v>10</v>
      </c>
      <c r="K32" s="142">
        <v>6</v>
      </c>
      <c r="L32" s="142">
        <v>6</v>
      </c>
      <c r="M32" s="143">
        <v>5</v>
      </c>
      <c r="N32" s="141">
        <v>1</v>
      </c>
      <c r="O32" s="142">
        <v>-18</v>
      </c>
      <c r="P32" s="142">
        <v>-5</v>
      </c>
      <c r="Q32" s="143">
        <v>-4</v>
      </c>
      <c r="R32" s="141">
        <v>0</v>
      </c>
      <c r="S32" s="142">
        <v>26</v>
      </c>
      <c r="T32" s="142">
        <v>14</v>
      </c>
      <c r="U32" s="143">
        <v>17</v>
      </c>
      <c r="V32" s="141">
        <v>22</v>
      </c>
      <c r="W32" s="142">
        <v>20</v>
      </c>
      <c r="X32" s="142">
        <v>17</v>
      </c>
      <c r="Y32" s="143">
        <v>11</v>
      </c>
      <c r="Z32" s="141">
        <v>11</v>
      </c>
      <c r="AA32" s="142">
        <v>4</v>
      </c>
      <c r="AB32" s="142">
        <v>3</v>
      </c>
      <c r="AC32" s="143">
        <v>5</v>
      </c>
      <c r="AD32" s="141">
        <v>-1</v>
      </c>
      <c r="AE32" s="142">
        <v>3</v>
      </c>
      <c r="AF32" s="142">
        <v>4</v>
      </c>
      <c r="AG32" s="143">
        <v>2</v>
      </c>
      <c r="AH32" s="141">
        <v>2</v>
      </c>
      <c r="AI32" s="142">
        <v>4</v>
      </c>
      <c r="AJ32" s="142">
        <v>3</v>
      </c>
      <c r="AK32" s="143">
        <v>5</v>
      </c>
      <c r="AL32" s="141">
        <v>4</v>
      </c>
      <c r="AM32" s="142">
        <v>4</v>
      </c>
      <c r="AN32" s="142">
        <v>6</v>
      </c>
      <c r="AO32" s="143"/>
    </row>
    <row r="33" spans="1:41" x14ac:dyDescent="0.3">
      <c r="A33" s="149" t="s">
        <v>135</v>
      </c>
      <c r="B33" s="144">
        <v>8</v>
      </c>
      <c r="C33" s="145">
        <v>6</v>
      </c>
      <c r="D33" s="145">
        <v>-4</v>
      </c>
      <c r="E33" s="69">
        <v>-8</v>
      </c>
      <c r="F33" s="144">
        <v>-9</v>
      </c>
      <c r="G33" s="145">
        <v>-1</v>
      </c>
      <c r="H33" s="145">
        <v>8</v>
      </c>
      <c r="I33" s="69">
        <v>8</v>
      </c>
      <c r="J33" s="144">
        <v>11</v>
      </c>
      <c r="K33" s="145">
        <v>8</v>
      </c>
      <c r="L33" s="145">
        <v>9</v>
      </c>
      <c r="M33" s="69">
        <v>5</v>
      </c>
      <c r="N33" s="144">
        <v>5</v>
      </c>
      <c r="O33" s="145">
        <v>2</v>
      </c>
      <c r="P33" s="145">
        <v>-8</v>
      </c>
      <c r="Q33" s="69">
        <v>-9</v>
      </c>
      <c r="R33" s="144">
        <v>-14</v>
      </c>
      <c r="S33" s="145">
        <v>-14</v>
      </c>
      <c r="T33" s="145">
        <v>-3</v>
      </c>
      <c r="U33" s="69">
        <v>3</v>
      </c>
      <c r="V33" s="144">
        <v>13</v>
      </c>
      <c r="W33" s="145">
        <v>20</v>
      </c>
      <c r="X33" s="145">
        <v>24</v>
      </c>
      <c r="Y33" s="69">
        <v>23</v>
      </c>
      <c r="Z33" s="144">
        <v>13</v>
      </c>
      <c r="AA33" s="145">
        <v>10</v>
      </c>
      <c r="AB33" s="145">
        <v>4</v>
      </c>
      <c r="AC33" s="69">
        <v>-2</v>
      </c>
      <c r="AD33" s="144">
        <v>0</v>
      </c>
      <c r="AE33" s="145">
        <v>-1</v>
      </c>
      <c r="AF33" s="145">
        <v>-4</v>
      </c>
      <c r="AG33" s="69">
        <v>1</v>
      </c>
      <c r="AH33" s="144">
        <v>2</v>
      </c>
      <c r="AI33" s="145">
        <v>-9</v>
      </c>
      <c r="AJ33" s="145">
        <v>-8</v>
      </c>
      <c r="AK33" s="69">
        <v>-14</v>
      </c>
      <c r="AL33" s="144">
        <v>-14</v>
      </c>
      <c r="AM33" s="145">
        <v>-3</v>
      </c>
      <c r="AN33" s="145">
        <v>1</v>
      </c>
      <c r="AO33" s="69"/>
    </row>
    <row r="34" spans="1:41" x14ac:dyDescent="0.3">
      <c r="A34" s="150" t="s">
        <v>136</v>
      </c>
      <c r="B34" s="67">
        <v>0</v>
      </c>
      <c r="C34" s="145">
        <v>1</v>
      </c>
      <c r="D34" s="68">
        <v>1</v>
      </c>
      <c r="E34" s="70">
        <v>1</v>
      </c>
      <c r="F34" s="67">
        <v>1</v>
      </c>
      <c r="G34" s="145">
        <v>0</v>
      </c>
      <c r="H34" s="68">
        <v>0</v>
      </c>
      <c r="I34" s="70">
        <v>0</v>
      </c>
      <c r="J34" s="67">
        <v>1</v>
      </c>
      <c r="K34" s="145">
        <v>1</v>
      </c>
      <c r="L34" s="68">
        <v>2</v>
      </c>
      <c r="M34" s="70">
        <v>4</v>
      </c>
      <c r="N34" s="67">
        <v>-7</v>
      </c>
      <c r="O34" s="145">
        <v>-9</v>
      </c>
      <c r="P34" s="68">
        <v>-9</v>
      </c>
      <c r="Q34" s="70">
        <v>-10</v>
      </c>
      <c r="R34" s="67">
        <v>1</v>
      </c>
      <c r="S34" s="145">
        <v>1</v>
      </c>
      <c r="T34" s="68">
        <v>2</v>
      </c>
      <c r="U34" s="70">
        <v>1</v>
      </c>
      <c r="V34" s="67">
        <v>1</v>
      </c>
      <c r="W34" s="145">
        <v>1</v>
      </c>
      <c r="X34" s="68">
        <v>0</v>
      </c>
      <c r="Y34" s="70">
        <v>1</v>
      </c>
      <c r="Z34" s="67">
        <v>2</v>
      </c>
      <c r="AA34" s="145">
        <v>8</v>
      </c>
      <c r="AB34" s="68">
        <v>38</v>
      </c>
      <c r="AC34" s="70">
        <v>38</v>
      </c>
      <c r="AD34" s="67">
        <v>35</v>
      </c>
      <c r="AE34" s="145">
        <v>33</v>
      </c>
      <c r="AF34" s="68">
        <v>1</v>
      </c>
      <c r="AG34" s="70">
        <v>2</v>
      </c>
      <c r="AH34" s="67">
        <v>2</v>
      </c>
      <c r="AI34" s="145">
        <v>2</v>
      </c>
      <c r="AJ34" s="68">
        <v>2</v>
      </c>
      <c r="AK34" s="70">
        <v>2</v>
      </c>
      <c r="AL34" s="67">
        <v>3</v>
      </c>
      <c r="AM34" s="145">
        <v>2</v>
      </c>
      <c r="AN34" s="68">
        <v>2</v>
      </c>
      <c r="AO34" s="70"/>
    </row>
    <row r="35" spans="1:41" x14ac:dyDescent="0.3">
      <c r="A35" s="150"/>
      <c r="B35" s="67"/>
      <c r="C35" s="68"/>
      <c r="D35" s="68"/>
      <c r="E35" s="70"/>
      <c r="F35" s="67"/>
      <c r="G35" s="68"/>
      <c r="H35" s="68"/>
      <c r="I35" s="70"/>
      <c r="J35" s="67"/>
      <c r="K35" s="68"/>
      <c r="L35" s="68"/>
      <c r="M35" s="70"/>
      <c r="N35" s="67"/>
      <c r="O35" s="68"/>
      <c r="P35" s="68"/>
      <c r="Q35" s="70"/>
      <c r="R35" s="67"/>
      <c r="S35" s="68"/>
      <c r="T35" s="68"/>
      <c r="U35" s="70"/>
      <c r="V35" s="67"/>
      <c r="W35" s="68"/>
      <c r="X35" s="68"/>
      <c r="Y35" s="70"/>
      <c r="Z35" s="67"/>
      <c r="AA35" s="68"/>
      <c r="AB35" s="68"/>
      <c r="AC35" s="70"/>
      <c r="AD35" s="67"/>
      <c r="AE35" s="68"/>
      <c r="AF35" s="68"/>
      <c r="AG35" s="70"/>
      <c r="AH35" s="67"/>
      <c r="AI35" s="68"/>
      <c r="AJ35" s="68"/>
      <c r="AK35" s="70"/>
      <c r="AL35" s="67"/>
      <c r="AM35" s="68"/>
      <c r="AN35" s="68"/>
      <c r="AO35" s="70"/>
    </row>
    <row r="36" spans="1:41" x14ac:dyDescent="0.3">
      <c r="A36" s="151" t="s">
        <v>137</v>
      </c>
      <c r="B36" s="50">
        <v>282</v>
      </c>
      <c r="C36" s="146">
        <v>134</v>
      </c>
      <c r="D36" s="51">
        <v>124</v>
      </c>
      <c r="E36" s="52">
        <v>153</v>
      </c>
      <c r="F36" s="50">
        <v>120</v>
      </c>
      <c r="G36" s="146">
        <v>392</v>
      </c>
      <c r="H36" s="51">
        <v>446</v>
      </c>
      <c r="I36" s="52">
        <v>606</v>
      </c>
      <c r="J36" s="50">
        <v>469</v>
      </c>
      <c r="K36" s="146">
        <v>347</v>
      </c>
      <c r="L36" s="51">
        <v>324</v>
      </c>
      <c r="M36" s="52">
        <v>269</v>
      </c>
      <c r="N36" s="50">
        <v>75</v>
      </c>
      <c r="O36" s="146">
        <v>-941</v>
      </c>
      <c r="P36" s="51">
        <v>-230</v>
      </c>
      <c r="Q36" s="52">
        <v>-208</v>
      </c>
      <c r="R36" s="50">
        <v>12</v>
      </c>
      <c r="S36" s="146">
        <v>1025</v>
      </c>
      <c r="T36" s="51">
        <v>664</v>
      </c>
      <c r="U36" s="52">
        <v>806</v>
      </c>
      <c r="V36" s="50">
        <v>1098</v>
      </c>
      <c r="W36" s="146">
        <v>1185</v>
      </c>
      <c r="X36" s="51">
        <v>1096.2040630054046</v>
      </c>
      <c r="Y36" s="52">
        <v>736.07198795363001</v>
      </c>
      <c r="Z36" s="50">
        <v>777.82482657369883</v>
      </c>
      <c r="AA36" s="146">
        <v>300</v>
      </c>
      <c r="AB36" s="51">
        <v>199.09366574181431</v>
      </c>
      <c r="AC36" s="52">
        <v>289.95941033638081</v>
      </c>
      <c r="AD36" s="50">
        <v>-74.935507388837635</v>
      </c>
      <c r="AE36" s="146">
        <v>231</v>
      </c>
      <c r="AF36" s="51">
        <v>396</v>
      </c>
      <c r="AG36" s="52">
        <v>209</v>
      </c>
      <c r="AH36" s="50">
        <v>225</v>
      </c>
      <c r="AI36" s="146">
        <v>468</v>
      </c>
      <c r="AJ36" s="51">
        <v>277</v>
      </c>
      <c r="AK36" s="52">
        <v>465</v>
      </c>
      <c r="AL36" s="50">
        <v>409</v>
      </c>
      <c r="AM36" s="146">
        <v>479</v>
      </c>
      <c r="AN36" s="51">
        <v>680</v>
      </c>
      <c r="AO36" s="52"/>
    </row>
    <row r="37" spans="1:41" x14ac:dyDescent="0.3">
      <c r="A37" s="151" t="s">
        <v>138</v>
      </c>
      <c r="B37" s="50">
        <v>313</v>
      </c>
      <c r="C37" s="51">
        <v>222</v>
      </c>
      <c r="D37" s="51">
        <v>-171</v>
      </c>
      <c r="E37" s="52">
        <v>-329</v>
      </c>
      <c r="F37" s="50">
        <v>-385</v>
      </c>
      <c r="G37" s="51">
        <v>-23</v>
      </c>
      <c r="H37" s="51">
        <v>318</v>
      </c>
      <c r="I37" s="52">
        <v>307</v>
      </c>
      <c r="J37" s="50">
        <v>454</v>
      </c>
      <c r="K37" s="51">
        <v>367</v>
      </c>
      <c r="L37" s="51">
        <v>442</v>
      </c>
      <c r="M37" s="52">
        <v>248</v>
      </c>
      <c r="N37" s="50">
        <v>262</v>
      </c>
      <c r="O37" s="51">
        <v>10</v>
      </c>
      <c r="P37" s="51">
        <v>-578</v>
      </c>
      <c r="Q37" s="52">
        <v>-612</v>
      </c>
      <c r="R37" s="50">
        <v>-707</v>
      </c>
      <c r="S37" s="51">
        <v>-480</v>
      </c>
      <c r="T37" s="51">
        <v>-115</v>
      </c>
      <c r="U37" s="52">
        <v>106</v>
      </c>
      <c r="V37" s="50">
        <v>484</v>
      </c>
      <c r="W37" s="51">
        <v>830</v>
      </c>
      <c r="X37" s="51">
        <v>1140.2504453872191</v>
      </c>
      <c r="Y37" s="52">
        <v>1089.3839662868604</v>
      </c>
      <c r="Z37" s="50">
        <v>737.50847646226077</v>
      </c>
      <c r="AA37" s="51">
        <v>599</v>
      </c>
      <c r="AB37" s="51">
        <v>236.11966411694047</v>
      </c>
      <c r="AC37" s="52">
        <v>2.9566958488505333</v>
      </c>
      <c r="AD37" s="50">
        <v>10.782874410090036</v>
      </c>
      <c r="AE37" s="51">
        <v>-5</v>
      </c>
      <c r="AF37" s="51">
        <v>-419</v>
      </c>
      <c r="AG37" s="52">
        <v>114</v>
      </c>
      <c r="AH37" s="50">
        <v>181</v>
      </c>
      <c r="AI37" s="51">
        <v>-1072</v>
      </c>
      <c r="AJ37" s="51">
        <v>-808</v>
      </c>
      <c r="AK37" s="52">
        <v>-1364</v>
      </c>
      <c r="AL37" s="50">
        <v>-1482</v>
      </c>
      <c r="AM37" s="51">
        <v>-354</v>
      </c>
      <c r="AN37" s="51">
        <v>110</v>
      </c>
      <c r="AO37" s="52"/>
    </row>
    <row r="38" spans="1:41" x14ac:dyDescent="0.3">
      <c r="A38" s="151" t="s">
        <v>139</v>
      </c>
      <c r="B38" s="50">
        <v>2</v>
      </c>
      <c r="C38" s="51">
        <v>57</v>
      </c>
      <c r="D38" s="51">
        <v>52</v>
      </c>
      <c r="E38" s="52">
        <v>57</v>
      </c>
      <c r="F38" s="50">
        <v>54</v>
      </c>
      <c r="G38" s="51">
        <v>5</v>
      </c>
      <c r="H38" s="51">
        <v>21</v>
      </c>
      <c r="I38" s="52">
        <v>17</v>
      </c>
      <c r="J38" s="50">
        <v>35</v>
      </c>
      <c r="K38" s="51">
        <v>68</v>
      </c>
      <c r="L38" s="51">
        <v>122</v>
      </c>
      <c r="M38" s="52">
        <v>210</v>
      </c>
      <c r="N38" s="50">
        <v>-377</v>
      </c>
      <c r="O38" s="51">
        <v>-533</v>
      </c>
      <c r="P38" s="51">
        <v>-513</v>
      </c>
      <c r="Q38" s="52">
        <v>-513</v>
      </c>
      <c r="R38" s="50">
        <v>28</v>
      </c>
      <c r="S38" s="51">
        <v>40</v>
      </c>
      <c r="T38" s="51">
        <v>73</v>
      </c>
      <c r="U38" s="52">
        <v>43</v>
      </c>
      <c r="V38" s="50">
        <v>54</v>
      </c>
      <c r="W38" s="51">
        <v>40</v>
      </c>
      <c r="X38" s="51">
        <v>3.036527900786171</v>
      </c>
      <c r="Y38" s="52">
        <v>80.226777678579424</v>
      </c>
      <c r="Z38" s="50">
        <v>105.31347429996056</v>
      </c>
      <c r="AA38" s="51">
        <v>614</v>
      </c>
      <c r="AB38" s="51">
        <v>3015.3461364533055</v>
      </c>
      <c r="AC38" s="52">
        <v>2788.1445602394397</v>
      </c>
      <c r="AD38" s="50">
        <v>2735.3564618783184</v>
      </c>
      <c r="AE38" s="51">
        <v>2786</v>
      </c>
      <c r="AF38" s="51">
        <v>146</v>
      </c>
      <c r="AG38" s="52">
        <v>202</v>
      </c>
      <c r="AH38" s="50">
        <v>232</v>
      </c>
      <c r="AI38" s="51">
        <v>207</v>
      </c>
      <c r="AJ38" s="51">
        <v>157</v>
      </c>
      <c r="AK38" s="52">
        <v>180</v>
      </c>
      <c r="AL38" s="50">
        <v>248</v>
      </c>
      <c r="AM38" s="51">
        <v>181</v>
      </c>
      <c r="AN38" s="51">
        <v>201</v>
      </c>
      <c r="AO38" s="52"/>
    </row>
    <row r="39" spans="1:41" x14ac:dyDescent="0.3">
      <c r="A39" s="150"/>
      <c r="B39" s="67"/>
      <c r="C39" s="68"/>
      <c r="D39" s="68"/>
      <c r="E39" s="70"/>
      <c r="F39" s="67"/>
      <c r="G39" s="68"/>
      <c r="H39" s="68"/>
      <c r="I39" s="70"/>
      <c r="J39" s="67"/>
      <c r="K39" s="68"/>
      <c r="L39" s="68"/>
      <c r="M39" s="70"/>
      <c r="N39" s="67"/>
      <c r="O39" s="68"/>
      <c r="P39" s="68"/>
      <c r="Q39" s="70"/>
      <c r="R39" s="67"/>
      <c r="S39" s="68"/>
      <c r="T39" s="68"/>
      <c r="U39" s="70"/>
      <c r="V39" s="67"/>
      <c r="W39" s="68"/>
      <c r="X39" s="68"/>
      <c r="Y39" s="70"/>
      <c r="Z39" s="67"/>
      <c r="AA39" s="68"/>
      <c r="AB39" s="68"/>
      <c r="AC39" s="70"/>
      <c r="AD39" s="67"/>
      <c r="AE39" s="68"/>
      <c r="AF39" s="68"/>
      <c r="AG39" s="70"/>
      <c r="AH39" s="67"/>
      <c r="AI39" s="68"/>
      <c r="AJ39" s="68"/>
      <c r="AK39" s="70"/>
      <c r="AL39" s="67"/>
      <c r="AM39" s="68"/>
      <c r="AN39" s="68"/>
      <c r="AO39" s="70"/>
    </row>
    <row r="40" spans="1:41" x14ac:dyDescent="0.3">
      <c r="A40" s="151" t="s">
        <v>140</v>
      </c>
      <c r="B40" s="50">
        <v>74</v>
      </c>
      <c r="C40" s="51">
        <v>37</v>
      </c>
      <c r="D40" s="51">
        <v>30</v>
      </c>
      <c r="E40" s="52">
        <v>45</v>
      </c>
      <c r="F40" s="50">
        <v>22</v>
      </c>
      <c r="G40" s="51">
        <v>8</v>
      </c>
      <c r="H40" s="51">
        <v>75</v>
      </c>
      <c r="I40" s="52">
        <v>138</v>
      </c>
      <c r="J40" s="50">
        <v>98</v>
      </c>
      <c r="K40" s="51">
        <v>80</v>
      </c>
      <c r="L40" s="51">
        <v>95</v>
      </c>
      <c r="M40" s="52">
        <v>78</v>
      </c>
      <c r="N40" s="50">
        <v>-6</v>
      </c>
      <c r="O40" s="51">
        <v>-309</v>
      </c>
      <c r="P40" s="51">
        <v>-39</v>
      </c>
      <c r="Q40" s="52">
        <v>1</v>
      </c>
      <c r="R40" s="50">
        <v>40</v>
      </c>
      <c r="S40" s="51">
        <v>328</v>
      </c>
      <c r="T40" s="51">
        <v>155</v>
      </c>
      <c r="U40" s="52">
        <v>247</v>
      </c>
      <c r="V40" s="50">
        <v>235</v>
      </c>
      <c r="W40" s="51">
        <v>335</v>
      </c>
      <c r="X40" s="51">
        <v>338.77303148133899</v>
      </c>
      <c r="Y40" s="52">
        <v>291.24851306838752</v>
      </c>
      <c r="Z40" s="50">
        <v>329.47525794565973</v>
      </c>
      <c r="AA40" s="51">
        <v>249</v>
      </c>
      <c r="AB40" s="51">
        <v>213.08058693948482</v>
      </c>
      <c r="AC40" s="52">
        <v>182.98112493065304</v>
      </c>
      <c r="AD40" s="50">
        <v>-49.332267341092319</v>
      </c>
      <c r="AE40" s="51">
        <v>39</v>
      </c>
      <c r="AF40" s="51">
        <v>158</v>
      </c>
      <c r="AG40" s="52">
        <v>39</v>
      </c>
      <c r="AH40" s="50">
        <v>19</v>
      </c>
      <c r="AI40" s="51">
        <v>152</v>
      </c>
      <c r="AJ40" s="51">
        <v>127</v>
      </c>
      <c r="AK40" s="52">
        <v>200</v>
      </c>
      <c r="AL40" s="50">
        <v>212</v>
      </c>
      <c r="AM40" s="51">
        <v>156</v>
      </c>
      <c r="AN40" s="51">
        <v>284</v>
      </c>
      <c r="AO40" s="52"/>
    </row>
    <row r="41" spans="1:41" x14ac:dyDescent="0.3">
      <c r="A41" s="151" t="s">
        <v>141</v>
      </c>
      <c r="B41" s="50">
        <v>62</v>
      </c>
      <c r="C41" s="51">
        <v>43</v>
      </c>
      <c r="D41" s="51">
        <v>-33</v>
      </c>
      <c r="E41" s="52">
        <v>-65</v>
      </c>
      <c r="F41" s="50">
        <v>-72</v>
      </c>
      <c r="G41" s="51">
        <v>-1</v>
      </c>
      <c r="H41" s="51">
        <v>73</v>
      </c>
      <c r="I41" s="52">
        <v>66</v>
      </c>
      <c r="J41" s="50">
        <v>93</v>
      </c>
      <c r="K41" s="51">
        <v>81</v>
      </c>
      <c r="L41" s="51">
        <v>90</v>
      </c>
      <c r="M41" s="52">
        <v>58</v>
      </c>
      <c r="N41" s="50">
        <v>50</v>
      </c>
      <c r="O41" s="51">
        <v>-2</v>
      </c>
      <c r="P41" s="51">
        <v>-121</v>
      </c>
      <c r="Q41" s="52">
        <v>-129</v>
      </c>
      <c r="R41" s="50">
        <v>-135</v>
      </c>
      <c r="S41" s="51">
        <v>-80</v>
      </c>
      <c r="T41" s="51">
        <v>-18</v>
      </c>
      <c r="U41" s="52">
        <v>14</v>
      </c>
      <c r="V41" s="50">
        <v>103</v>
      </c>
      <c r="W41" s="51">
        <v>175</v>
      </c>
      <c r="X41" s="51">
        <v>233.76378397701319</v>
      </c>
      <c r="Y41" s="52">
        <v>224.8119308395998</v>
      </c>
      <c r="Z41" s="50">
        <v>150.63880840754933</v>
      </c>
      <c r="AA41" s="51">
        <v>129</v>
      </c>
      <c r="AB41" s="51">
        <v>69.01687073582201</v>
      </c>
      <c r="AC41" s="52">
        <v>5.3882979639013975</v>
      </c>
      <c r="AD41" s="50">
        <v>-8.9738787388571842E-2</v>
      </c>
      <c r="AE41" s="51">
        <v>2</v>
      </c>
      <c r="AF41" s="51">
        <v>-89</v>
      </c>
      <c r="AG41" s="52">
        <v>-22</v>
      </c>
      <c r="AH41" s="50">
        <v>64</v>
      </c>
      <c r="AI41" s="51">
        <v>-182</v>
      </c>
      <c r="AJ41" s="51">
        <v>-175</v>
      </c>
      <c r="AK41" s="52">
        <v>-286</v>
      </c>
      <c r="AL41" s="50">
        <v>-282</v>
      </c>
      <c r="AM41" s="51">
        <v>-83</v>
      </c>
      <c r="AN41" s="51">
        <v>17</v>
      </c>
      <c r="AO41" s="52"/>
    </row>
    <row r="42" spans="1:41" x14ac:dyDescent="0.3">
      <c r="A42" s="153" t="s">
        <v>142</v>
      </c>
      <c r="B42" s="124">
        <v>0</v>
      </c>
      <c r="C42" s="125">
        <v>12</v>
      </c>
      <c r="D42" s="125">
        <v>10</v>
      </c>
      <c r="E42" s="126">
        <v>-41</v>
      </c>
      <c r="F42" s="124">
        <v>-65</v>
      </c>
      <c r="G42" s="125">
        <v>-26</v>
      </c>
      <c r="H42" s="125">
        <v>-68</v>
      </c>
      <c r="I42" s="126">
        <v>-23</v>
      </c>
      <c r="J42" s="124">
        <v>3</v>
      </c>
      <c r="K42" s="125">
        <v>21</v>
      </c>
      <c r="L42" s="125">
        <v>17</v>
      </c>
      <c r="M42" s="126">
        <v>19</v>
      </c>
      <c r="N42" s="124">
        <v>-36</v>
      </c>
      <c r="O42" s="125">
        <v>-123</v>
      </c>
      <c r="P42" s="125">
        <v>-122</v>
      </c>
      <c r="Q42" s="126">
        <v>-139</v>
      </c>
      <c r="R42" s="124">
        <v>1</v>
      </c>
      <c r="S42" s="125">
        <v>0</v>
      </c>
      <c r="T42" s="125">
        <v>10</v>
      </c>
      <c r="U42" s="126">
        <v>-60</v>
      </c>
      <c r="V42" s="124">
        <v>-28</v>
      </c>
      <c r="W42" s="125">
        <v>-76</v>
      </c>
      <c r="X42" s="125">
        <v>-84.78957796628211</v>
      </c>
      <c r="Y42" s="126">
        <v>-48.570971022007406</v>
      </c>
      <c r="Z42" s="124">
        <v>-37.930036285479098</v>
      </c>
      <c r="AA42" s="125">
        <v>-74</v>
      </c>
      <c r="AB42" s="125">
        <v>-11.863671373546822</v>
      </c>
      <c r="AC42" s="126">
        <v>81.978275028025678</v>
      </c>
      <c r="AD42" s="124">
        <v>252.78030195622131</v>
      </c>
      <c r="AE42" s="125">
        <v>403</v>
      </c>
      <c r="AF42" s="125">
        <v>210</v>
      </c>
      <c r="AG42" s="126">
        <v>79</v>
      </c>
      <c r="AH42" s="124">
        <v>-78</v>
      </c>
      <c r="AI42" s="125">
        <v>-88</v>
      </c>
      <c r="AJ42" s="125">
        <v>-98</v>
      </c>
      <c r="AK42" s="126">
        <v>-19</v>
      </c>
      <c r="AL42" s="124">
        <v>9</v>
      </c>
      <c r="AM42" s="125">
        <v>-4</v>
      </c>
      <c r="AN42" s="483">
        <v>10</v>
      </c>
      <c r="AO42" s="126"/>
    </row>
    <row r="43" spans="1:41" x14ac:dyDescent="0.3">
      <c r="A43" s="154" t="s">
        <v>76</v>
      </c>
      <c r="B43" s="155" t="s">
        <v>69</v>
      </c>
      <c r="C43" s="156" t="s">
        <v>70</v>
      </c>
      <c r="D43" s="156" t="s">
        <v>71</v>
      </c>
      <c r="E43" s="157" t="s">
        <v>72</v>
      </c>
      <c r="F43" s="155" t="s">
        <v>69</v>
      </c>
      <c r="G43" s="156" t="s">
        <v>70</v>
      </c>
      <c r="H43" s="156" t="s">
        <v>71</v>
      </c>
      <c r="I43" s="157" t="s">
        <v>72</v>
      </c>
      <c r="J43" s="155" t="s">
        <v>69</v>
      </c>
      <c r="K43" s="156" t="s">
        <v>70</v>
      </c>
      <c r="L43" s="156" t="s">
        <v>71</v>
      </c>
      <c r="M43" s="157" t="s">
        <v>72</v>
      </c>
      <c r="N43" s="155" t="s">
        <v>69</v>
      </c>
      <c r="O43" s="156" t="s">
        <v>70</v>
      </c>
      <c r="P43" s="156" t="s">
        <v>71</v>
      </c>
      <c r="Q43" s="157" t="s">
        <v>72</v>
      </c>
      <c r="R43" s="155" t="s">
        <v>69</v>
      </c>
      <c r="S43" s="156" t="s">
        <v>70</v>
      </c>
      <c r="T43" s="156" t="s">
        <v>71</v>
      </c>
      <c r="U43" s="157" t="s">
        <v>72</v>
      </c>
      <c r="V43" s="155" t="s">
        <v>69</v>
      </c>
      <c r="W43" s="156" t="s">
        <v>70</v>
      </c>
      <c r="X43" s="156" t="s">
        <v>71</v>
      </c>
      <c r="Y43" s="157" t="s">
        <v>72</v>
      </c>
      <c r="Z43" s="155" t="s">
        <v>69</v>
      </c>
      <c r="AA43" s="156" t="s">
        <v>70</v>
      </c>
      <c r="AB43" s="156" t="s">
        <v>71</v>
      </c>
      <c r="AC43" s="157" t="s">
        <v>72</v>
      </c>
      <c r="AD43" s="155" t="s">
        <v>69</v>
      </c>
      <c r="AE43" s="156" t="s">
        <v>70</v>
      </c>
      <c r="AF43" s="156" t="s">
        <v>71</v>
      </c>
      <c r="AG43" s="157" t="s">
        <v>72</v>
      </c>
      <c r="AH43" s="155" t="s">
        <v>69</v>
      </c>
      <c r="AI43" s="156" t="s">
        <v>70</v>
      </c>
      <c r="AJ43" s="156" t="s">
        <v>71</v>
      </c>
      <c r="AK43" s="157" t="s">
        <v>72</v>
      </c>
      <c r="AL43" s="155" t="s">
        <v>69</v>
      </c>
      <c r="AM43" s="156" t="s">
        <v>70</v>
      </c>
      <c r="AN43" s="37" t="s">
        <v>71</v>
      </c>
      <c r="AO43" s="157"/>
    </row>
    <row r="44" spans="1:41" x14ac:dyDescent="0.3">
      <c r="A44" s="148" t="s">
        <v>134</v>
      </c>
      <c r="B44" s="141">
        <v>3</v>
      </c>
      <c r="C44" s="142">
        <v>-6</v>
      </c>
      <c r="D44" s="142">
        <v>2</v>
      </c>
      <c r="E44" s="143">
        <v>3</v>
      </c>
      <c r="F44" s="141">
        <v>4</v>
      </c>
      <c r="G44" s="142">
        <v>2</v>
      </c>
      <c r="H44" s="142">
        <v>1</v>
      </c>
      <c r="I44" s="143">
        <v>11</v>
      </c>
      <c r="J44" s="141">
        <v>6</v>
      </c>
      <c r="K44" s="142">
        <v>3</v>
      </c>
      <c r="L44" s="142">
        <v>-1</v>
      </c>
      <c r="M44" s="143">
        <v>-10</v>
      </c>
      <c r="N44" s="141">
        <v>-34</v>
      </c>
      <c r="O44" s="142">
        <v>-17</v>
      </c>
      <c r="P44" s="142">
        <v>-8</v>
      </c>
      <c r="Q44" s="143">
        <v>-5</v>
      </c>
      <c r="R44" s="141">
        <v>23</v>
      </c>
      <c r="S44" s="142">
        <v>0</v>
      </c>
      <c r="T44" s="142">
        <v>-7</v>
      </c>
      <c r="U44" s="143">
        <v>0</v>
      </c>
      <c r="V44" s="141">
        <v>-2</v>
      </c>
      <c r="W44" s="142">
        <v>-5</v>
      </c>
      <c r="X44" s="142">
        <v>-2</v>
      </c>
      <c r="Y44" s="143">
        <v>-10</v>
      </c>
      <c r="Z44" s="141">
        <v>6</v>
      </c>
      <c r="AA44" s="142">
        <v>-2</v>
      </c>
      <c r="AB44" s="142">
        <v>-7</v>
      </c>
      <c r="AC44" s="143">
        <v>-1</v>
      </c>
      <c r="AD44" s="141">
        <v>-3</v>
      </c>
      <c r="AE44" s="142">
        <v>-5</v>
      </c>
      <c r="AF44" s="142">
        <v>-6</v>
      </c>
      <c r="AG44" s="143">
        <v>-11</v>
      </c>
      <c r="AH44" s="141">
        <v>-5</v>
      </c>
      <c r="AI44" s="142">
        <v>-1</v>
      </c>
      <c r="AJ44" s="142">
        <v>-4</v>
      </c>
      <c r="AK44" s="143">
        <v>-2</v>
      </c>
      <c r="AL44" s="141">
        <v>0</v>
      </c>
      <c r="AM44" s="142">
        <v>-4</v>
      </c>
      <c r="AN44" s="142">
        <v>-1</v>
      </c>
      <c r="AO44" s="143"/>
    </row>
    <row r="45" spans="1:41" x14ac:dyDescent="0.3">
      <c r="A45" s="149" t="s">
        <v>135</v>
      </c>
      <c r="B45" s="144">
        <v>6</v>
      </c>
      <c r="C45" s="145">
        <v>3</v>
      </c>
      <c r="D45" s="145">
        <v>-4</v>
      </c>
      <c r="E45" s="69">
        <v>-4</v>
      </c>
      <c r="F45" s="144">
        <v>-3</v>
      </c>
      <c r="G45" s="145">
        <v>4</v>
      </c>
      <c r="H45" s="145">
        <v>6</v>
      </c>
      <c r="I45" s="69">
        <v>4</v>
      </c>
      <c r="J45" s="144">
        <v>5</v>
      </c>
      <c r="K45" s="145">
        <v>3</v>
      </c>
      <c r="L45" s="145">
        <v>4</v>
      </c>
      <c r="M45" s="69">
        <v>2</v>
      </c>
      <c r="N45" s="144">
        <v>2</v>
      </c>
      <c r="O45" s="145">
        <v>-1</v>
      </c>
      <c r="P45" s="145">
        <v>-6</v>
      </c>
      <c r="Q45" s="69">
        <v>-6</v>
      </c>
      <c r="R45" s="144">
        <v>-7</v>
      </c>
      <c r="S45" s="145">
        <v>-4</v>
      </c>
      <c r="T45" s="145">
        <v>1</v>
      </c>
      <c r="U45" s="69">
        <v>3</v>
      </c>
      <c r="V45" s="144">
        <v>7</v>
      </c>
      <c r="W45" s="145">
        <v>10</v>
      </c>
      <c r="X45" s="145">
        <v>15</v>
      </c>
      <c r="Y45" s="69">
        <v>9</v>
      </c>
      <c r="Z45" s="144">
        <v>6</v>
      </c>
      <c r="AA45" s="145">
        <v>3</v>
      </c>
      <c r="AB45" s="145">
        <v>0</v>
      </c>
      <c r="AC45" s="69">
        <v>0</v>
      </c>
      <c r="AD45" s="144">
        <v>-3</v>
      </c>
      <c r="AE45" s="145">
        <v>-2</v>
      </c>
      <c r="AF45" s="145">
        <v>-2</v>
      </c>
      <c r="AG45" s="69">
        <v>1</v>
      </c>
      <c r="AH45" s="144">
        <v>0</v>
      </c>
      <c r="AI45" s="145">
        <v>-9</v>
      </c>
      <c r="AJ45" s="145">
        <v>-9</v>
      </c>
      <c r="AK45" s="69">
        <v>-13</v>
      </c>
      <c r="AL45" s="144">
        <v>-11</v>
      </c>
      <c r="AM45" s="145">
        <v>-3</v>
      </c>
      <c r="AN45" s="145">
        <v>3</v>
      </c>
      <c r="AO45" s="69"/>
    </row>
    <row r="46" spans="1:41" x14ac:dyDescent="0.3">
      <c r="A46" s="150" t="s">
        <v>136</v>
      </c>
      <c r="B46" s="67">
        <v>0</v>
      </c>
      <c r="C46" s="145">
        <v>0</v>
      </c>
      <c r="D46" s="68">
        <v>0</v>
      </c>
      <c r="E46" s="70">
        <v>0</v>
      </c>
      <c r="F46" s="67">
        <v>1</v>
      </c>
      <c r="G46" s="145">
        <v>1</v>
      </c>
      <c r="H46" s="68">
        <v>0</v>
      </c>
      <c r="I46" s="70">
        <v>0</v>
      </c>
      <c r="J46" s="67">
        <v>2</v>
      </c>
      <c r="K46" s="145">
        <v>6</v>
      </c>
      <c r="L46" s="68">
        <v>6</v>
      </c>
      <c r="M46" s="70">
        <v>4</v>
      </c>
      <c r="N46" s="67">
        <v>4</v>
      </c>
      <c r="O46" s="145">
        <v>-1</v>
      </c>
      <c r="P46" s="68">
        <v>0</v>
      </c>
      <c r="Q46" s="70">
        <v>1</v>
      </c>
      <c r="R46" s="67">
        <v>-4</v>
      </c>
      <c r="S46" s="145">
        <v>-1</v>
      </c>
      <c r="T46" s="68">
        <v>-2</v>
      </c>
      <c r="U46" s="70">
        <v>-2</v>
      </c>
      <c r="V46" s="67">
        <v>1</v>
      </c>
      <c r="W46" s="145">
        <v>1</v>
      </c>
      <c r="X46" s="68">
        <v>15</v>
      </c>
      <c r="Y46" s="70">
        <v>10</v>
      </c>
      <c r="Z46" s="67">
        <v>16</v>
      </c>
      <c r="AA46" s="145">
        <v>15</v>
      </c>
      <c r="AB46" s="68">
        <v>-3</v>
      </c>
      <c r="AC46" s="70">
        <v>-6</v>
      </c>
      <c r="AD46" s="67">
        <v>-9</v>
      </c>
      <c r="AE46" s="145">
        <v>-5</v>
      </c>
      <c r="AF46" s="68">
        <v>0</v>
      </c>
      <c r="AG46" s="70">
        <v>0</v>
      </c>
      <c r="AH46" s="67">
        <v>0</v>
      </c>
      <c r="AI46" s="145">
        <v>0</v>
      </c>
      <c r="AJ46" s="68">
        <v>0</v>
      </c>
      <c r="AK46" s="70">
        <v>0</v>
      </c>
      <c r="AL46" s="67">
        <v>0</v>
      </c>
      <c r="AM46" s="145">
        <v>2</v>
      </c>
      <c r="AN46" s="68">
        <v>2</v>
      </c>
      <c r="AO46" s="70"/>
    </row>
    <row r="47" spans="1:41" x14ac:dyDescent="0.3">
      <c r="A47" s="150"/>
      <c r="B47" s="67"/>
      <c r="C47" s="68"/>
      <c r="D47" s="68"/>
      <c r="E47" s="70"/>
      <c r="F47" s="67"/>
      <c r="G47" s="68"/>
      <c r="H47" s="68"/>
      <c r="I47" s="70"/>
      <c r="J47" s="67"/>
      <c r="K47" s="68"/>
      <c r="L47" s="68"/>
      <c r="M47" s="70"/>
      <c r="N47" s="67"/>
      <c r="O47" s="68"/>
      <c r="P47" s="68"/>
      <c r="Q47" s="70"/>
      <c r="R47" s="67"/>
      <c r="S47" s="68"/>
      <c r="T47" s="68"/>
      <c r="U47" s="70"/>
      <c r="V47" s="67"/>
      <c r="W47" s="68"/>
      <c r="X47" s="68"/>
      <c r="Y47" s="70"/>
      <c r="Z47" s="67"/>
      <c r="AA47" s="68"/>
      <c r="AB47" s="68"/>
      <c r="AC47" s="70"/>
      <c r="AD47" s="67"/>
      <c r="AE47" s="68"/>
      <c r="AF47" s="68"/>
      <c r="AG47" s="70"/>
      <c r="AH47" s="67"/>
      <c r="AI47" s="68"/>
      <c r="AJ47" s="68"/>
      <c r="AK47" s="70"/>
      <c r="AL47" s="67"/>
      <c r="AM47" s="68"/>
      <c r="AN47" s="68"/>
      <c r="AO47" s="70"/>
    </row>
    <row r="48" spans="1:41" x14ac:dyDescent="0.3">
      <c r="A48" s="151" t="s">
        <v>137</v>
      </c>
      <c r="B48" s="50">
        <v>63</v>
      </c>
      <c r="C48" s="146">
        <v>-147</v>
      </c>
      <c r="D48" s="51">
        <v>52</v>
      </c>
      <c r="E48" s="52">
        <v>65</v>
      </c>
      <c r="F48" s="50">
        <v>82</v>
      </c>
      <c r="G48" s="146">
        <v>58</v>
      </c>
      <c r="H48" s="51">
        <v>20</v>
      </c>
      <c r="I48" s="52">
        <v>263</v>
      </c>
      <c r="J48" s="50">
        <v>116</v>
      </c>
      <c r="K48" s="146">
        <v>88</v>
      </c>
      <c r="L48" s="51">
        <v>-34</v>
      </c>
      <c r="M48" s="52">
        <v>-279</v>
      </c>
      <c r="N48" s="50">
        <v>-751</v>
      </c>
      <c r="O48" s="146">
        <v>-490</v>
      </c>
      <c r="P48" s="51">
        <v>-219</v>
      </c>
      <c r="Q48" s="52">
        <v>-135</v>
      </c>
      <c r="R48" s="50">
        <v>332</v>
      </c>
      <c r="S48" s="146">
        <v>1</v>
      </c>
      <c r="T48" s="51">
        <v>-167</v>
      </c>
      <c r="U48" s="52">
        <v>2</v>
      </c>
      <c r="V48" s="50">
        <v>-48</v>
      </c>
      <c r="W48" s="146">
        <v>-124</v>
      </c>
      <c r="X48" s="51">
        <v>-45.646812526604627</v>
      </c>
      <c r="Y48" s="52">
        <v>-258.19015637152177</v>
      </c>
      <c r="Z48" s="50">
        <v>120.29652966722054</v>
      </c>
      <c r="AA48" s="146">
        <v>-55</v>
      </c>
      <c r="AB48" s="51">
        <v>-193.60825277910706</v>
      </c>
      <c r="AC48" s="52">
        <v>-28.965844701450319</v>
      </c>
      <c r="AD48" s="50">
        <v>-68.17189324308606</v>
      </c>
      <c r="AE48" s="146">
        <v>-138</v>
      </c>
      <c r="AF48" s="51">
        <v>-146</v>
      </c>
      <c r="AG48" s="52">
        <v>-276</v>
      </c>
      <c r="AH48" s="50">
        <v>-106</v>
      </c>
      <c r="AI48" s="146">
        <v>-24</v>
      </c>
      <c r="AJ48" s="51">
        <v>-98</v>
      </c>
      <c r="AK48" s="52">
        <v>-42</v>
      </c>
      <c r="AL48" s="50">
        <v>5</v>
      </c>
      <c r="AM48" s="146">
        <v>-93</v>
      </c>
      <c r="AN48" s="51">
        <v>-22</v>
      </c>
      <c r="AO48" s="52"/>
    </row>
    <row r="49" spans="1:41" x14ac:dyDescent="0.3">
      <c r="A49" s="151" t="s">
        <v>138</v>
      </c>
      <c r="B49" s="50">
        <v>100</v>
      </c>
      <c r="C49" s="51">
        <v>86</v>
      </c>
      <c r="D49" s="51">
        <v>-98</v>
      </c>
      <c r="E49" s="52">
        <v>-101</v>
      </c>
      <c r="F49" s="50">
        <v>-56</v>
      </c>
      <c r="G49" s="51">
        <v>81</v>
      </c>
      <c r="H49" s="51">
        <v>146</v>
      </c>
      <c r="I49" s="52">
        <v>92</v>
      </c>
      <c r="J49" s="50">
        <v>107</v>
      </c>
      <c r="K49" s="51">
        <v>61</v>
      </c>
      <c r="L49" s="51">
        <v>125</v>
      </c>
      <c r="M49" s="52">
        <v>85</v>
      </c>
      <c r="N49" s="50">
        <v>27</v>
      </c>
      <c r="O49" s="51">
        <v>-45</v>
      </c>
      <c r="P49" s="51">
        <v>-186</v>
      </c>
      <c r="Q49" s="52">
        <v>-141</v>
      </c>
      <c r="R49" s="50">
        <v>-84</v>
      </c>
      <c r="S49" s="51">
        <v>-94</v>
      </c>
      <c r="T49" s="51">
        <v>11</v>
      </c>
      <c r="U49" s="52">
        <v>70</v>
      </c>
      <c r="V49" s="50">
        <v>141</v>
      </c>
      <c r="W49" s="51">
        <v>245</v>
      </c>
      <c r="X49" s="51">
        <v>301.58264296578011</v>
      </c>
      <c r="Y49" s="52">
        <v>221.38536816157961</v>
      </c>
      <c r="Z49" s="50">
        <v>103.21811780921975</v>
      </c>
      <c r="AA49" s="51">
        <v>66</v>
      </c>
      <c r="AB49" s="51">
        <v>-1.8724287155698984</v>
      </c>
      <c r="AC49" s="52">
        <v>-3.8656421376899814</v>
      </c>
      <c r="AD49" s="50">
        <v>-84.166031588389544</v>
      </c>
      <c r="AE49" s="51">
        <v>-55</v>
      </c>
      <c r="AF49" s="51">
        <v>-71</v>
      </c>
      <c r="AG49" s="52">
        <v>27</v>
      </c>
      <c r="AH49" s="50">
        <v>-7</v>
      </c>
      <c r="AI49" s="51">
        <v>-209</v>
      </c>
      <c r="AJ49" s="51">
        <v>-209</v>
      </c>
      <c r="AK49" s="52">
        <v>-281</v>
      </c>
      <c r="AL49" s="50">
        <v>-210</v>
      </c>
      <c r="AM49" s="51">
        <v>-54</v>
      </c>
      <c r="AN49" s="51">
        <v>68</v>
      </c>
      <c r="AO49" s="52"/>
    </row>
    <row r="50" spans="1:41" x14ac:dyDescent="0.3">
      <c r="A50" s="151" t="s">
        <v>139</v>
      </c>
      <c r="B50" s="50">
        <v>-3</v>
      </c>
      <c r="C50" s="51">
        <v>-12</v>
      </c>
      <c r="D50" s="51">
        <v>9</v>
      </c>
      <c r="E50" s="52">
        <v>9</v>
      </c>
      <c r="F50" s="50">
        <v>16</v>
      </c>
      <c r="G50" s="51">
        <v>23</v>
      </c>
      <c r="H50" s="51">
        <v>13</v>
      </c>
      <c r="I50" s="52">
        <v>0</v>
      </c>
      <c r="J50" s="50">
        <v>38</v>
      </c>
      <c r="K50" s="51">
        <v>161</v>
      </c>
      <c r="L50" s="51">
        <v>156</v>
      </c>
      <c r="M50" s="52">
        <v>115</v>
      </c>
      <c r="N50" s="50">
        <v>92</v>
      </c>
      <c r="O50" s="51">
        <v>-26</v>
      </c>
      <c r="P50" s="51">
        <v>10</v>
      </c>
      <c r="Q50" s="52">
        <v>18</v>
      </c>
      <c r="R50" s="50">
        <v>-62</v>
      </c>
      <c r="S50" s="51">
        <v>-20</v>
      </c>
      <c r="T50" s="51">
        <v>-52</v>
      </c>
      <c r="U50" s="52">
        <v>-59</v>
      </c>
      <c r="V50" s="50">
        <v>13</v>
      </c>
      <c r="W50" s="51">
        <v>15</v>
      </c>
      <c r="X50" s="51">
        <v>390.15354274926403</v>
      </c>
      <c r="Y50" s="52">
        <v>253.48949270355212</v>
      </c>
      <c r="Z50" s="50">
        <v>308.71494930475893</v>
      </c>
      <c r="AA50" s="51">
        <v>375</v>
      </c>
      <c r="AB50" s="51">
        <v>-81.819016265332934</v>
      </c>
      <c r="AC50" s="52">
        <v>-147.57018047048916</v>
      </c>
      <c r="AD50" s="50">
        <v>-210.62929621295402</v>
      </c>
      <c r="AE50" s="51">
        <v>-142</v>
      </c>
      <c r="AF50" s="51">
        <v>2</v>
      </c>
      <c r="AG50" s="52">
        <v>-2</v>
      </c>
      <c r="AH50" s="50">
        <v>0</v>
      </c>
      <c r="AI50" s="51">
        <v>0</v>
      </c>
      <c r="AJ50" s="51">
        <v>0</v>
      </c>
      <c r="AK50" s="52">
        <v>0</v>
      </c>
      <c r="AL50" s="50">
        <v>0</v>
      </c>
      <c r="AM50" s="51">
        <v>33</v>
      </c>
      <c r="AN50" s="51">
        <v>49</v>
      </c>
      <c r="AO50" s="52"/>
    </row>
    <row r="51" spans="1:41" x14ac:dyDescent="0.3">
      <c r="A51" s="150"/>
      <c r="B51" s="67"/>
      <c r="C51" s="68"/>
      <c r="D51" s="68"/>
      <c r="E51" s="70"/>
      <c r="F51" s="67"/>
      <c r="G51" s="68"/>
      <c r="H51" s="68"/>
      <c r="I51" s="70"/>
      <c r="J51" s="67"/>
      <c r="K51" s="68"/>
      <c r="L51" s="68"/>
      <c r="M51" s="70"/>
      <c r="N51" s="67"/>
      <c r="O51" s="68"/>
      <c r="P51" s="68"/>
      <c r="Q51" s="70"/>
      <c r="R51" s="67"/>
      <c r="S51" s="68"/>
      <c r="T51" s="68"/>
      <c r="U51" s="70"/>
      <c r="V51" s="67"/>
      <c r="W51" s="68"/>
      <c r="X51" s="68"/>
      <c r="Y51" s="70"/>
      <c r="Z51" s="67"/>
      <c r="AA51" s="68"/>
      <c r="AB51" s="68"/>
      <c r="AC51" s="70"/>
      <c r="AD51" s="67"/>
      <c r="AE51" s="68"/>
      <c r="AF51" s="68"/>
      <c r="AG51" s="70"/>
      <c r="AH51" s="67"/>
      <c r="AI51" s="68"/>
      <c r="AJ51" s="68"/>
      <c r="AK51" s="70"/>
      <c r="AL51" s="67"/>
      <c r="AM51" s="68"/>
      <c r="AN51" s="68"/>
      <c r="AO51" s="70"/>
    </row>
    <row r="52" spans="1:41" x14ac:dyDescent="0.3">
      <c r="A52" s="151" t="s">
        <v>140</v>
      </c>
      <c r="B52" s="50">
        <v>-32</v>
      </c>
      <c r="C52" s="51">
        <v>-98</v>
      </c>
      <c r="D52" s="51">
        <v>-21</v>
      </c>
      <c r="E52" s="52">
        <v>-13</v>
      </c>
      <c r="F52" s="50">
        <v>9</v>
      </c>
      <c r="G52" s="51">
        <v>-40</v>
      </c>
      <c r="H52" s="51">
        <v>-41</v>
      </c>
      <c r="I52" s="52">
        <v>27</v>
      </c>
      <c r="J52" s="50">
        <v>-44</v>
      </c>
      <c r="K52" s="51">
        <v>24</v>
      </c>
      <c r="L52" s="51">
        <v>0</v>
      </c>
      <c r="M52" s="52">
        <v>-57</v>
      </c>
      <c r="N52" s="50">
        <v>-264</v>
      </c>
      <c r="O52" s="51">
        <v>-81</v>
      </c>
      <c r="P52" s="51">
        <v>-68</v>
      </c>
      <c r="Q52" s="52">
        <v>0</v>
      </c>
      <c r="R52" s="50">
        <v>207</v>
      </c>
      <c r="S52" s="51">
        <v>30</v>
      </c>
      <c r="T52" s="51">
        <v>-46</v>
      </c>
      <c r="U52" s="52">
        <v>-130</v>
      </c>
      <c r="V52" s="50">
        <v>-4</v>
      </c>
      <c r="W52" s="51">
        <v>-163</v>
      </c>
      <c r="X52" s="51">
        <v>-61.068617385809851</v>
      </c>
      <c r="Y52" s="52">
        <v>-228.17294421428034</v>
      </c>
      <c r="Z52" s="50">
        <v>16.818452457501088</v>
      </c>
      <c r="AA52" s="51">
        <v>115</v>
      </c>
      <c r="AB52" s="51">
        <v>73.542399363911358</v>
      </c>
      <c r="AC52" s="52">
        <v>256.2949096418875</v>
      </c>
      <c r="AD52" s="50">
        <v>5.0868569341530216</v>
      </c>
      <c r="AE52" s="51">
        <v>-11</v>
      </c>
      <c r="AF52" s="51">
        <v>-32</v>
      </c>
      <c r="AG52" s="52">
        <v>19</v>
      </c>
      <c r="AH52" s="50">
        <v>-15</v>
      </c>
      <c r="AI52" s="51">
        <v>29</v>
      </c>
      <c r="AJ52" s="51">
        <v>48</v>
      </c>
      <c r="AK52" s="52">
        <v>52</v>
      </c>
      <c r="AL52" s="50">
        <v>23</v>
      </c>
      <c r="AM52" s="51">
        <v>-8</v>
      </c>
      <c r="AN52" s="51">
        <v>-2</v>
      </c>
      <c r="AO52" s="52"/>
    </row>
    <row r="53" spans="1:41" x14ac:dyDescent="0.3">
      <c r="A53" s="151" t="s">
        <v>141</v>
      </c>
      <c r="B53" s="50">
        <v>10</v>
      </c>
      <c r="C53" s="51">
        <v>19</v>
      </c>
      <c r="D53" s="51">
        <v>-9</v>
      </c>
      <c r="E53" s="52">
        <v>-14</v>
      </c>
      <c r="F53" s="50">
        <v>-15</v>
      </c>
      <c r="G53" s="51">
        <v>-5</v>
      </c>
      <c r="H53" s="51">
        <v>7</v>
      </c>
      <c r="I53" s="52">
        <v>7</v>
      </c>
      <c r="J53" s="50">
        <v>3</v>
      </c>
      <c r="K53" s="51">
        <v>11</v>
      </c>
      <c r="L53" s="51">
        <v>13</v>
      </c>
      <c r="M53" s="52">
        <v>7</v>
      </c>
      <c r="N53" s="50">
        <v>-7</v>
      </c>
      <c r="O53" s="51">
        <v>-5</v>
      </c>
      <c r="P53" s="51">
        <v>-16</v>
      </c>
      <c r="Q53" s="52">
        <v>-18</v>
      </c>
      <c r="R53" s="50">
        <v>18</v>
      </c>
      <c r="S53" s="51">
        <v>-14</v>
      </c>
      <c r="T53" s="51">
        <v>-12</v>
      </c>
      <c r="U53" s="52">
        <v>3</v>
      </c>
      <c r="V53" s="50">
        <v>-8</v>
      </c>
      <c r="W53" s="51">
        <v>24</v>
      </c>
      <c r="X53" s="51">
        <v>40.914735023732895</v>
      </c>
      <c r="Y53" s="52">
        <v>37.606330861765265</v>
      </c>
      <c r="Z53" s="50">
        <v>18.105190755809016</v>
      </c>
      <c r="AA53" s="51">
        <v>10</v>
      </c>
      <c r="AB53" s="51">
        <v>0.9406539331584709</v>
      </c>
      <c r="AC53" s="52">
        <v>-8.963756387527825</v>
      </c>
      <c r="AD53" s="50">
        <v>11.285325016164979</v>
      </c>
      <c r="AE53" s="51">
        <v>12</v>
      </c>
      <c r="AF53" s="51">
        <v>-5</v>
      </c>
      <c r="AG53" s="52">
        <v>-7</v>
      </c>
      <c r="AH53" s="50">
        <v>-11</v>
      </c>
      <c r="AI53" s="51">
        <v>-21</v>
      </c>
      <c r="AJ53" s="51">
        <v>-23</v>
      </c>
      <c r="AK53" s="52">
        <v>-27</v>
      </c>
      <c r="AL53" s="50">
        <v>-15</v>
      </c>
      <c r="AM53" s="51">
        <v>-15</v>
      </c>
      <c r="AN53" s="51">
        <v>0</v>
      </c>
      <c r="AO53" s="52"/>
    </row>
    <row r="54" spans="1:41" x14ac:dyDescent="0.3">
      <c r="A54" s="153" t="s">
        <v>142</v>
      </c>
      <c r="B54" s="124">
        <v>0</v>
      </c>
      <c r="C54" s="125">
        <v>-2</v>
      </c>
      <c r="D54" s="125">
        <v>0</v>
      </c>
      <c r="E54" s="126">
        <v>7</v>
      </c>
      <c r="F54" s="124">
        <v>9</v>
      </c>
      <c r="G54" s="125">
        <v>2</v>
      </c>
      <c r="H54" s="125">
        <v>0</v>
      </c>
      <c r="I54" s="126">
        <v>-2</v>
      </c>
      <c r="J54" s="124">
        <v>2</v>
      </c>
      <c r="K54" s="125">
        <v>3</v>
      </c>
      <c r="L54" s="125">
        <v>19</v>
      </c>
      <c r="M54" s="126">
        <v>6</v>
      </c>
      <c r="N54" s="124">
        <v>4</v>
      </c>
      <c r="O54" s="125">
        <v>-16</v>
      </c>
      <c r="P54" s="125">
        <v>-7</v>
      </c>
      <c r="Q54" s="126">
        <v>-2</v>
      </c>
      <c r="R54" s="124">
        <v>5</v>
      </c>
      <c r="S54" s="125">
        <v>19</v>
      </c>
      <c r="T54" s="125">
        <v>8</v>
      </c>
      <c r="U54" s="126">
        <v>16</v>
      </c>
      <c r="V54" s="124">
        <v>1</v>
      </c>
      <c r="W54" s="125">
        <v>-18</v>
      </c>
      <c r="X54" s="125">
        <v>20.385025445152003</v>
      </c>
      <c r="Y54" s="126">
        <v>-22.308219909601</v>
      </c>
      <c r="Z54" s="124">
        <v>9.1106455560379995</v>
      </c>
      <c r="AA54" s="125">
        <v>45</v>
      </c>
      <c r="AB54" s="125">
        <v>22.681335359491193</v>
      </c>
      <c r="AC54" s="126">
        <v>-15.581483525723673</v>
      </c>
      <c r="AD54" s="124">
        <v>-21.791407495314001</v>
      </c>
      <c r="AE54" s="125">
        <v>-14</v>
      </c>
      <c r="AF54" s="125">
        <v>0</v>
      </c>
      <c r="AG54" s="126">
        <v>0</v>
      </c>
      <c r="AH54" s="124">
        <v>0</v>
      </c>
      <c r="AI54" s="125">
        <v>0</v>
      </c>
      <c r="AJ54" s="125">
        <v>0</v>
      </c>
      <c r="AK54" s="126">
        <v>0</v>
      </c>
      <c r="AL54" s="124">
        <v>0</v>
      </c>
      <c r="AM54" s="125">
        <v>3</v>
      </c>
      <c r="AN54" s="483">
        <v>1</v>
      </c>
      <c r="AO54" s="126"/>
    </row>
    <row r="55" spans="1:41" x14ac:dyDescent="0.3">
      <c r="A55" s="154" t="s">
        <v>143</v>
      </c>
      <c r="B55" s="155" t="s">
        <v>69</v>
      </c>
      <c r="C55" s="156" t="s">
        <v>70</v>
      </c>
      <c r="D55" s="156" t="s">
        <v>71</v>
      </c>
      <c r="E55" s="157" t="s">
        <v>72</v>
      </c>
      <c r="F55" s="155" t="s">
        <v>69</v>
      </c>
      <c r="G55" s="156" t="s">
        <v>70</v>
      </c>
      <c r="H55" s="156" t="s">
        <v>71</v>
      </c>
      <c r="I55" s="157" t="s">
        <v>72</v>
      </c>
      <c r="J55" s="155" t="s">
        <v>69</v>
      </c>
      <c r="K55" s="156" t="s">
        <v>70</v>
      </c>
      <c r="L55" s="156" t="s">
        <v>71</v>
      </c>
      <c r="M55" s="157" t="s">
        <v>72</v>
      </c>
      <c r="N55" s="155" t="s">
        <v>69</v>
      </c>
      <c r="O55" s="156" t="s">
        <v>70</v>
      </c>
      <c r="P55" s="156" t="s">
        <v>71</v>
      </c>
      <c r="Q55" s="157" t="s">
        <v>72</v>
      </c>
      <c r="R55" s="155" t="s">
        <v>69</v>
      </c>
      <c r="S55" s="156" t="s">
        <v>70</v>
      </c>
      <c r="T55" s="156" t="s">
        <v>71</v>
      </c>
      <c r="U55" s="157" t="s">
        <v>72</v>
      </c>
      <c r="V55" s="155" t="s">
        <v>69</v>
      </c>
      <c r="W55" s="156" t="s">
        <v>70</v>
      </c>
      <c r="X55" s="156" t="s">
        <v>71</v>
      </c>
      <c r="Y55" s="157" t="s">
        <v>72</v>
      </c>
      <c r="Z55" s="155" t="s">
        <v>69</v>
      </c>
      <c r="AA55" s="156" t="s">
        <v>70</v>
      </c>
      <c r="AB55" s="156" t="s">
        <v>71</v>
      </c>
      <c r="AC55" s="157" t="s">
        <v>72</v>
      </c>
      <c r="AD55" s="155" t="s">
        <v>69</v>
      </c>
      <c r="AE55" s="156" t="s">
        <v>70</v>
      </c>
      <c r="AF55" s="156" t="s">
        <v>71</v>
      </c>
      <c r="AG55" s="157" t="s">
        <v>72</v>
      </c>
      <c r="AH55" s="155" t="s">
        <v>69</v>
      </c>
      <c r="AI55" s="156" t="s">
        <v>70</v>
      </c>
      <c r="AJ55" s="156" t="s">
        <v>71</v>
      </c>
      <c r="AK55" s="157" t="s">
        <v>72</v>
      </c>
      <c r="AL55" s="155" t="s">
        <v>69</v>
      </c>
      <c r="AM55" s="156" t="s">
        <v>70</v>
      </c>
      <c r="AN55" s="37" t="s">
        <v>71</v>
      </c>
      <c r="AO55" s="157"/>
    </row>
    <row r="56" spans="1:41" x14ac:dyDescent="0.3">
      <c r="A56" s="148" t="s">
        <v>134</v>
      </c>
      <c r="B56" s="141">
        <v>9</v>
      </c>
      <c r="C56" s="142">
        <v>3</v>
      </c>
      <c r="D56" s="142">
        <v>6</v>
      </c>
      <c r="E56" s="143">
        <v>9</v>
      </c>
      <c r="F56" s="141">
        <v>6</v>
      </c>
      <c r="G56" s="142">
        <v>6</v>
      </c>
      <c r="H56" s="142">
        <v>12</v>
      </c>
      <c r="I56" s="143">
        <v>8</v>
      </c>
      <c r="J56" s="141">
        <v>9</v>
      </c>
      <c r="K56" s="142">
        <v>5</v>
      </c>
      <c r="L56" s="142">
        <v>6</v>
      </c>
      <c r="M56" s="143">
        <v>2</v>
      </c>
      <c r="N56" s="141">
        <v>0</v>
      </c>
      <c r="O56" s="142">
        <v>-25</v>
      </c>
      <c r="P56" s="142">
        <v>-17</v>
      </c>
      <c r="Q56" s="143">
        <v>-17</v>
      </c>
      <c r="R56" s="141">
        <v>-9</v>
      </c>
      <c r="S56" s="142">
        <v>17</v>
      </c>
      <c r="T56" s="142">
        <v>7</v>
      </c>
      <c r="U56" s="143">
        <v>7</v>
      </c>
      <c r="V56" s="141">
        <v>11</v>
      </c>
      <c r="W56" s="142">
        <v>6</v>
      </c>
      <c r="X56" s="142">
        <v>19</v>
      </c>
      <c r="Y56" s="143">
        <v>24</v>
      </c>
      <c r="Z56" s="141">
        <v>24</v>
      </c>
      <c r="AA56" s="142">
        <v>20</v>
      </c>
      <c r="AB56" s="142">
        <v>4</v>
      </c>
      <c r="AC56" s="143">
        <v>-7</v>
      </c>
      <c r="AD56" s="141">
        <v>-9</v>
      </c>
      <c r="AE56" s="142">
        <v>-7</v>
      </c>
      <c r="AF56" s="142">
        <v>2</v>
      </c>
      <c r="AG56" s="143">
        <v>5</v>
      </c>
      <c r="AH56" s="141">
        <v>8</v>
      </c>
      <c r="AI56" s="142">
        <v>8</v>
      </c>
      <c r="AJ56" s="142">
        <v>3</v>
      </c>
      <c r="AK56" s="143">
        <v>9</v>
      </c>
      <c r="AL56" s="141">
        <v>4</v>
      </c>
      <c r="AM56" s="142">
        <v>4</v>
      </c>
      <c r="AN56" s="142">
        <v>4</v>
      </c>
      <c r="AO56" s="143"/>
    </row>
    <row r="57" spans="1:41" x14ac:dyDescent="0.3">
      <c r="A57" s="149" t="s">
        <v>135</v>
      </c>
      <c r="B57" s="144">
        <v>6</v>
      </c>
      <c r="C57" s="145">
        <v>4</v>
      </c>
      <c r="D57" s="145">
        <v>-4</v>
      </c>
      <c r="E57" s="69">
        <v>-6</v>
      </c>
      <c r="F57" s="144">
        <v>-5</v>
      </c>
      <c r="G57" s="145">
        <v>1</v>
      </c>
      <c r="H57" s="145">
        <v>8</v>
      </c>
      <c r="I57" s="69">
        <v>8</v>
      </c>
      <c r="J57" s="144">
        <v>11</v>
      </c>
      <c r="K57" s="145">
        <v>7</v>
      </c>
      <c r="L57" s="145">
        <v>9</v>
      </c>
      <c r="M57" s="69">
        <v>6</v>
      </c>
      <c r="N57" s="144">
        <v>4</v>
      </c>
      <c r="O57" s="145">
        <v>0</v>
      </c>
      <c r="P57" s="145">
        <v>-6</v>
      </c>
      <c r="Q57" s="69">
        <v>-7</v>
      </c>
      <c r="R57" s="144">
        <v>-10</v>
      </c>
      <c r="S57" s="145">
        <v>-9</v>
      </c>
      <c r="T57" s="145">
        <v>-2</v>
      </c>
      <c r="U57" s="69">
        <v>2</v>
      </c>
      <c r="V57" s="144">
        <v>10</v>
      </c>
      <c r="W57" s="145">
        <v>13</v>
      </c>
      <c r="X57" s="145">
        <v>18</v>
      </c>
      <c r="Y57" s="69">
        <v>17</v>
      </c>
      <c r="Z57" s="144">
        <v>10</v>
      </c>
      <c r="AA57" s="145">
        <v>8</v>
      </c>
      <c r="AB57" s="145">
        <v>4</v>
      </c>
      <c r="AC57" s="69">
        <v>1</v>
      </c>
      <c r="AD57" s="144">
        <v>0</v>
      </c>
      <c r="AE57" s="145">
        <v>-1</v>
      </c>
      <c r="AF57" s="145">
        <v>-3</v>
      </c>
      <c r="AG57" s="69">
        <v>2</v>
      </c>
      <c r="AH57" s="144">
        <v>2</v>
      </c>
      <c r="AI57" s="145">
        <v>-8</v>
      </c>
      <c r="AJ57" s="145">
        <v>-6</v>
      </c>
      <c r="AK57" s="69">
        <v>-12</v>
      </c>
      <c r="AL57" s="144">
        <v>-11</v>
      </c>
      <c r="AM57" s="145">
        <v>-3</v>
      </c>
      <c r="AN57" s="145">
        <v>1</v>
      </c>
      <c r="AO57" s="69"/>
    </row>
    <row r="58" spans="1:41" x14ac:dyDescent="0.3">
      <c r="A58" s="150" t="s">
        <v>136</v>
      </c>
      <c r="B58" s="67">
        <v>1</v>
      </c>
      <c r="C58" s="145">
        <v>2</v>
      </c>
      <c r="D58" s="68">
        <v>-3</v>
      </c>
      <c r="E58" s="70">
        <v>2</v>
      </c>
      <c r="F58" s="67">
        <v>-1</v>
      </c>
      <c r="G58" s="145">
        <v>2</v>
      </c>
      <c r="H58" s="68">
        <v>4</v>
      </c>
      <c r="I58" s="70">
        <v>11</v>
      </c>
      <c r="J58" s="67">
        <v>15</v>
      </c>
      <c r="K58" s="145">
        <v>17</v>
      </c>
      <c r="L58" s="68">
        <v>18</v>
      </c>
      <c r="M58" s="70">
        <v>14</v>
      </c>
      <c r="N58" s="67">
        <v>12</v>
      </c>
      <c r="O58" s="145">
        <v>14</v>
      </c>
      <c r="P58" s="68">
        <v>9</v>
      </c>
      <c r="Q58" s="70">
        <v>5</v>
      </c>
      <c r="R58" s="67">
        <v>3</v>
      </c>
      <c r="S58" s="145">
        <v>4</v>
      </c>
      <c r="T58" s="68">
        <v>3</v>
      </c>
      <c r="U58" s="70">
        <v>3</v>
      </c>
      <c r="V58" s="67">
        <v>2</v>
      </c>
      <c r="W58" s="145">
        <v>2</v>
      </c>
      <c r="X58" s="68">
        <v>2</v>
      </c>
      <c r="Y58" s="70">
        <v>4</v>
      </c>
      <c r="Z58" s="67">
        <v>4</v>
      </c>
      <c r="AA58" s="145">
        <v>5</v>
      </c>
      <c r="AB58" s="68">
        <v>4</v>
      </c>
      <c r="AC58" s="70">
        <v>9</v>
      </c>
      <c r="AD58" s="67">
        <v>6</v>
      </c>
      <c r="AE58" s="145">
        <v>9</v>
      </c>
      <c r="AF58" s="68">
        <v>11</v>
      </c>
      <c r="AG58" s="70">
        <v>3</v>
      </c>
      <c r="AH58" s="67">
        <v>5</v>
      </c>
      <c r="AI58" s="145">
        <v>7</v>
      </c>
      <c r="AJ58" s="68">
        <v>10</v>
      </c>
      <c r="AK58" s="70">
        <v>7</v>
      </c>
      <c r="AL58" s="67">
        <v>3</v>
      </c>
      <c r="AM58" s="145">
        <v>3</v>
      </c>
      <c r="AN58" s="68">
        <v>1</v>
      </c>
      <c r="AO58" s="70"/>
    </row>
    <row r="59" spans="1:41" x14ac:dyDescent="0.3">
      <c r="A59" s="150"/>
      <c r="B59" s="67"/>
      <c r="C59" s="68"/>
      <c r="D59" s="68"/>
      <c r="E59" s="70"/>
      <c r="F59" s="67"/>
      <c r="G59" s="68"/>
      <c r="H59" s="68"/>
      <c r="I59" s="70"/>
      <c r="J59" s="67"/>
      <c r="K59" s="68"/>
      <c r="L59" s="68"/>
      <c r="M59" s="70"/>
      <c r="N59" s="67"/>
      <c r="O59" s="68"/>
      <c r="P59" s="68"/>
      <c r="Q59" s="70"/>
      <c r="R59" s="67"/>
      <c r="S59" s="68"/>
      <c r="T59" s="68"/>
      <c r="U59" s="70"/>
      <c r="V59" s="67"/>
      <c r="W59" s="68"/>
      <c r="X59" s="68"/>
      <c r="Y59" s="70"/>
      <c r="Z59" s="67"/>
      <c r="AA59" s="68"/>
      <c r="AB59" s="68"/>
      <c r="AC59" s="70"/>
      <c r="AD59" s="67"/>
      <c r="AE59" s="68"/>
      <c r="AF59" s="68"/>
      <c r="AG59" s="70"/>
      <c r="AH59" s="67"/>
      <c r="AI59" s="68"/>
      <c r="AJ59" s="68"/>
      <c r="AK59" s="70"/>
      <c r="AL59" s="67"/>
      <c r="AM59" s="68"/>
      <c r="AN59" s="68"/>
      <c r="AO59" s="70"/>
    </row>
    <row r="60" spans="1:41" x14ac:dyDescent="0.3">
      <c r="A60" s="151" t="s">
        <v>137</v>
      </c>
      <c r="B60" s="50">
        <v>213</v>
      </c>
      <c r="C60" s="146">
        <v>75</v>
      </c>
      <c r="D60" s="51">
        <v>148</v>
      </c>
      <c r="E60" s="52">
        <v>239</v>
      </c>
      <c r="F60" s="50">
        <v>142</v>
      </c>
      <c r="G60" s="146">
        <v>149</v>
      </c>
      <c r="H60" s="51">
        <v>286</v>
      </c>
      <c r="I60" s="52">
        <v>252</v>
      </c>
      <c r="J60" s="50">
        <v>264</v>
      </c>
      <c r="K60" s="146">
        <v>174</v>
      </c>
      <c r="L60" s="51">
        <v>197</v>
      </c>
      <c r="M60" s="52">
        <v>69</v>
      </c>
      <c r="N60" s="50">
        <v>-6</v>
      </c>
      <c r="O60" s="146">
        <v>-972</v>
      </c>
      <c r="P60" s="51">
        <v>-629</v>
      </c>
      <c r="Q60" s="52">
        <v>-710</v>
      </c>
      <c r="R60" s="50">
        <v>-320</v>
      </c>
      <c r="S60" s="146">
        <v>517</v>
      </c>
      <c r="T60" s="51">
        <v>233</v>
      </c>
      <c r="U60" s="52">
        <v>238</v>
      </c>
      <c r="V60" s="50">
        <v>399</v>
      </c>
      <c r="W60" s="146">
        <v>258</v>
      </c>
      <c r="X60" s="51">
        <v>804.88817997989247</v>
      </c>
      <c r="Y60" s="52">
        <v>1069.1246970685115</v>
      </c>
      <c r="Z60" s="50">
        <v>1030.4780303288476</v>
      </c>
      <c r="AA60" s="146">
        <v>930</v>
      </c>
      <c r="AB60" s="51">
        <v>219.44418314569629</v>
      </c>
      <c r="AC60" s="52">
        <v>-419.6743721014131</v>
      </c>
      <c r="AD60" s="50">
        <v>-480.26857324713842</v>
      </c>
      <c r="AE60" s="146">
        <v>-435</v>
      </c>
      <c r="AF60" s="51">
        <v>120</v>
      </c>
      <c r="AG60" s="52">
        <v>294</v>
      </c>
      <c r="AH60" s="50">
        <v>436</v>
      </c>
      <c r="AI60" s="146">
        <v>422</v>
      </c>
      <c r="AJ60" s="51">
        <v>193</v>
      </c>
      <c r="AK60" s="52">
        <v>477</v>
      </c>
      <c r="AL60" s="50">
        <v>201</v>
      </c>
      <c r="AM60" s="146">
        <v>266</v>
      </c>
      <c r="AN60" s="51">
        <v>267</v>
      </c>
      <c r="AO60" s="52"/>
    </row>
    <row r="61" spans="1:41" x14ac:dyDescent="0.3">
      <c r="A61" s="151" t="s">
        <v>138</v>
      </c>
      <c r="B61" s="50">
        <v>100</v>
      </c>
      <c r="C61" s="51">
        <v>99</v>
      </c>
      <c r="D61" s="51">
        <v>-92</v>
      </c>
      <c r="E61" s="52">
        <v>-140</v>
      </c>
      <c r="F61" s="50">
        <v>-126</v>
      </c>
      <c r="G61" s="51">
        <v>38</v>
      </c>
      <c r="H61" s="51">
        <v>190</v>
      </c>
      <c r="I61" s="52">
        <v>176</v>
      </c>
      <c r="J61" s="50">
        <v>209</v>
      </c>
      <c r="K61" s="51">
        <v>153</v>
      </c>
      <c r="L61" s="51">
        <v>202</v>
      </c>
      <c r="M61" s="52">
        <v>165</v>
      </c>
      <c r="N61" s="50">
        <v>152</v>
      </c>
      <c r="O61" s="51">
        <v>19</v>
      </c>
      <c r="P61" s="51">
        <v>-265</v>
      </c>
      <c r="Q61" s="52">
        <v>-317</v>
      </c>
      <c r="R61" s="50">
        <v>-408</v>
      </c>
      <c r="S61" s="51">
        <v>-252</v>
      </c>
      <c r="T61" s="51">
        <v>-48</v>
      </c>
      <c r="U61" s="52">
        <v>82</v>
      </c>
      <c r="V61" s="50">
        <v>279</v>
      </c>
      <c r="W61" s="51">
        <v>430</v>
      </c>
      <c r="X61" s="51">
        <v>561.92246352911047</v>
      </c>
      <c r="Y61" s="52">
        <v>532.78294955043964</v>
      </c>
      <c r="Z61" s="50">
        <v>325.29272781537009</v>
      </c>
      <c r="AA61" s="51">
        <v>306</v>
      </c>
      <c r="AB61" s="51">
        <v>194.91191749056986</v>
      </c>
      <c r="AC61" s="52">
        <v>65.329812000290488</v>
      </c>
      <c r="AD61" s="50">
        <v>-22.418431138739923</v>
      </c>
      <c r="AE61" s="51">
        <v>-13</v>
      </c>
      <c r="AF61" s="51">
        <v>-175</v>
      </c>
      <c r="AG61" s="52">
        <v>119</v>
      </c>
      <c r="AH61" s="50">
        <v>93</v>
      </c>
      <c r="AI61" s="51">
        <v>-400</v>
      </c>
      <c r="AJ61" s="51">
        <v>-363</v>
      </c>
      <c r="AK61" s="52">
        <v>-637</v>
      </c>
      <c r="AL61" s="50">
        <v>-662</v>
      </c>
      <c r="AM61" s="51">
        <v>-179</v>
      </c>
      <c r="AN61" s="51">
        <v>31</v>
      </c>
      <c r="AO61" s="52"/>
    </row>
    <row r="62" spans="1:41" x14ac:dyDescent="0.3">
      <c r="A62" s="151" t="s">
        <v>139</v>
      </c>
      <c r="B62" s="50">
        <v>22</v>
      </c>
      <c r="C62" s="51">
        <v>42</v>
      </c>
      <c r="D62" s="51">
        <v>-79</v>
      </c>
      <c r="E62" s="52">
        <v>48</v>
      </c>
      <c r="F62" s="50">
        <v>-20</v>
      </c>
      <c r="G62" s="51">
        <v>45</v>
      </c>
      <c r="H62" s="51">
        <v>108</v>
      </c>
      <c r="I62" s="52">
        <v>339</v>
      </c>
      <c r="J62" s="50">
        <v>399</v>
      </c>
      <c r="K62" s="51">
        <v>508</v>
      </c>
      <c r="L62" s="51">
        <v>591</v>
      </c>
      <c r="M62" s="52">
        <v>541</v>
      </c>
      <c r="N62" s="50">
        <v>438</v>
      </c>
      <c r="O62" s="51">
        <v>499</v>
      </c>
      <c r="P62" s="51">
        <v>331</v>
      </c>
      <c r="Q62" s="52">
        <v>194</v>
      </c>
      <c r="R62" s="50">
        <v>97</v>
      </c>
      <c r="S62" s="51">
        <v>124</v>
      </c>
      <c r="T62" s="51">
        <v>92</v>
      </c>
      <c r="U62" s="52">
        <v>93</v>
      </c>
      <c r="V62" s="50">
        <v>72</v>
      </c>
      <c r="W62" s="51">
        <v>89</v>
      </c>
      <c r="X62" s="51">
        <v>70.439791649267818</v>
      </c>
      <c r="Y62" s="52">
        <v>174.46077471937846</v>
      </c>
      <c r="Z62" s="50">
        <v>174.7457992230423</v>
      </c>
      <c r="AA62" s="51">
        <v>215</v>
      </c>
      <c r="AB62" s="51">
        <v>206.92709210305497</v>
      </c>
      <c r="AC62" s="52">
        <v>505.74358777580159</v>
      </c>
      <c r="AD62" s="50">
        <v>354.39166707466774</v>
      </c>
      <c r="AE62" s="51">
        <v>519</v>
      </c>
      <c r="AF62" s="51">
        <v>604</v>
      </c>
      <c r="AG62" s="52">
        <v>195</v>
      </c>
      <c r="AH62" s="50">
        <v>295</v>
      </c>
      <c r="AI62" s="51">
        <v>365</v>
      </c>
      <c r="AJ62" s="51">
        <v>586</v>
      </c>
      <c r="AK62" s="52">
        <v>430</v>
      </c>
      <c r="AL62" s="50">
        <v>191</v>
      </c>
      <c r="AM62" s="51">
        <v>176</v>
      </c>
      <c r="AN62" s="51">
        <v>77</v>
      </c>
      <c r="AO62" s="52"/>
    </row>
    <row r="63" spans="1:41" x14ac:dyDescent="0.3">
      <c r="A63" s="150"/>
      <c r="B63" s="67"/>
      <c r="C63" s="68"/>
      <c r="D63" s="68"/>
      <c r="E63" s="70"/>
      <c r="F63" s="67"/>
      <c r="G63" s="68"/>
      <c r="H63" s="68"/>
      <c r="I63" s="70"/>
      <c r="J63" s="67"/>
      <c r="K63" s="68"/>
      <c r="L63" s="68"/>
      <c r="M63" s="70"/>
      <c r="N63" s="67"/>
      <c r="O63" s="68"/>
      <c r="P63" s="68"/>
      <c r="Q63" s="70"/>
      <c r="R63" s="67"/>
      <c r="S63" s="68"/>
      <c r="T63" s="68"/>
      <c r="U63" s="70"/>
      <c r="V63" s="67"/>
      <c r="W63" s="68"/>
      <c r="X63" s="68"/>
      <c r="Y63" s="70"/>
      <c r="Z63" s="67"/>
      <c r="AA63" s="68"/>
      <c r="AB63" s="68"/>
      <c r="AC63" s="70"/>
      <c r="AD63" s="67"/>
      <c r="AE63" s="68"/>
      <c r="AF63" s="68"/>
      <c r="AG63" s="70"/>
      <c r="AH63" s="67"/>
      <c r="AI63" s="68"/>
      <c r="AJ63" s="68"/>
      <c r="AK63" s="70"/>
      <c r="AL63" s="67"/>
      <c r="AM63" s="68"/>
      <c r="AN63" s="68"/>
      <c r="AO63" s="70"/>
    </row>
    <row r="64" spans="1:41" x14ac:dyDescent="0.3">
      <c r="A64" s="151" t="s">
        <v>140</v>
      </c>
      <c r="B64" s="50">
        <v>41</v>
      </c>
      <c r="C64" s="51">
        <v>21</v>
      </c>
      <c r="D64" s="51">
        <v>35</v>
      </c>
      <c r="E64" s="52">
        <v>74</v>
      </c>
      <c r="F64" s="50">
        <v>9</v>
      </c>
      <c r="G64" s="51">
        <v>25</v>
      </c>
      <c r="H64" s="51">
        <v>79</v>
      </c>
      <c r="I64" s="52">
        <v>33</v>
      </c>
      <c r="J64" s="50">
        <v>63</v>
      </c>
      <c r="K64" s="51">
        <v>3</v>
      </c>
      <c r="L64" s="51">
        <v>32</v>
      </c>
      <c r="M64" s="52">
        <v>71</v>
      </c>
      <c r="N64" s="50">
        <v>-84</v>
      </c>
      <c r="O64" s="51">
        <v>-412</v>
      </c>
      <c r="P64" s="51">
        <v>-184</v>
      </c>
      <c r="Q64" s="52">
        <v>-156</v>
      </c>
      <c r="R64" s="50">
        <v>-12</v>
      </c>
      <c r="S64" s="51">
        <v>323</v>
      </c>
      <c r="T64" s="51">
        <v>67</v>
      </c>
      <c r="U64" s="52">
        <v>48</v>
      </c>
      <c r="V64" s="50">
        <v>-2</v>
      </c>
      <c r="W64" s="51">
        <v>2</v>
      </c>
      <c r="X64" s="51">
        <v>161.79616789506628</v>
      </c>
      <c r="Y64" s="52">
        <v>249.14704792269521</v>
      </c>
      <c r="Z64" s="50">
        <v>336.49101324466722</v>
      </c>
      <c r="AA64" s="51">
        <v>319</v>
      </c>
      <c r="AB64" s="51">
        <v>107.40323199646943</v>
      </c>
      <c r="AC64" s="52">
        <v>-92.915064231966781</v>
      </c>
      <c r="AD64" s="50">
        <v>-137.56137461228187</v>
      </c>
      <c r="AE64" s="51">
        <v>-169</v>
      </c>
      <c r="AF64" s="51">
        <v>89</v>
      </c>
      <c r="AG64" s="52">
        <v>303</v>
      </c>
      <c r="AH64" s="50">
        <v>118</v>
      </c>
      <c r="AI64" s="51">
        <v>245</v>
      </c>
      <c r="AJ64" s="51">
        <v>49</v>
      </c>
      <c r="AK64" s="52">
        <v>110</v>
      </c>
      <c r="AL64" s="50">
        <v>159</v>
      </c>
      <c r="AM64" s="51">
        <v>154</v>
      </c>
      <c r="AN64" s="51">
        <v>107</v>
      </c>
      <c r="AO64" s="52"/>
    </row>
    <row r="65" spans="1:41" x14ac:dyDescent="0.3">
      <c r="A65" s="151" t="s">
        <v>141</v>
      </c>
      <c r="B65" s="50">
        <v>27</v>
      </c>
      <c r="C65" s="51">
        <v>15</v>
      </c>
      <c r="D65" s="51">
        <v>-21</v>
      </c>
      <c r="E65" s="52">
        <v>-25</v>
      </c>
      <c r="F65" s="50">
        <v>-12</v>
      </c>
      <c r="G65" s="51">
        <v>1</v>
      </c>
      <c r="H65" s="51">
        <v>33</v>
      </c>
      <c r="I65" s="52">
        <v>43</v>
      </c>
      <c r="J65" s="50">
        <v>55</v>
      </c>
      <c r="K65" s="51">
        <v>46</v>
      </c>
      <c r="L65" s="51">
        <v>56</v>
      </c>
      <c r="M65" s="52">
        <v>35</v>
      </c>
      <c r="N65" s="50">
        <v>32</v>
      </c>
      <c r="O65" s="51">
        <v>18</v>
      </c>
      <c r="P65" s="51">
        <v>-60</v>
      </c>
      <c r="Q65" s="52">
        <v>-83</v>
      </c>
      <c r="R65" s="50">
        <v>-85</v>
      </c>
      <c r="S65" s="51">
        <v>-60</v>
      </c>
      <c r="T65" s="51">
        <v>-26</v>
      </c>
      <c r="U65" s="52">
        <v>5</v>
      </c>
      <c r="V65" s="50">
        <v>54</v>
      </c>
      <c r="W65" s="51">
        <v>100</v>
      </c>
      <c r="X65" s="51">
        <v>143.40095588754539</v>
      </c>
      <c r="Y65" s="52">
        <v>109.84261276491472</v>
      </c>
      <c r="Z65" s="50">
        <v>81.045617981382065</v>
      </c>
      <c r="AA65" s="51">
        <v>78</v>
      </c>
      <c r="AB65" s="51">
        <v>50.563300685130642</v>
      </c>
      <c r="AC65" s="52">
        <v>5.1749001411558631</v>
      </c>
      <c r="AD65" s="50">
        <v>-5.0101738203743658</v>
      </c>
      <c r="AE65" s="51">
        <v>-3</v>
      </c>
      <c r="AF65" s="51">
        <v>-51</v>
      </c>
      <c r="AG65" s="52">
        <v>27</v>
      </c>
      <c r="AH65" s="50">
        <v>24</v>
      </c>
      <c r="AI65" s="51">
        <v>-136</v>
      </c>
      <c r="AJ65" s="51">
        <v>-117</v>
      </c>
      <c r="AK65" s="52">
        <v>-175</v>
      </c>
      <c r="AL65" s="50">
        <v>-148</v>
      </c>
      <c r="AM65" s="51">
        <v>-75</v>
      </c>
      <c r="AN65" s="51">
        <v>-9</v>
      </c>
      <c r="AO65" s="52"/>
    </row>
    <row r="66" spans="1:41" x14ac:dyDescent="0.3">
      <c r="A66" s="153" t="s">
        <v>142</v>
      </c>
      <c r="B66" s="124">
        <v>-8</v>
      </c>
      <c r="C66" s="125">
        <v>3</v>
      </c>
      <c r="D66" s="125">
        <v>-26</v>
      </c>
      <c r="E66" s="126">
        <v>59</v>
      </c>
      <c r="F66" s="124">
        <v>47</v>
      </c>
      <c r="G66" s="125">
        <v>52</v>
      </c>
      <c r="H66" s="125">
        <v>99</v>
      </c>
      <c r="I66" s="126">
        <v>33</v>
      </c>
      <c r="J66" s="124">
        <v>14</v>
      </c>
      <c r="K66" s="125">
        <v>70</v>
      </c>
      <c r="L66" s="125">
        <v>81</v>
      </c>
      <c r="M66" s="126">
        <v>-23</v>
      </c>
      <c r="N66" s="124">
        <v>17</v>
      </c>
      <c r="O66" s="125">
        <v>40</v>
      </c>
      <c r="P66" s="125">
        <v>-15</v>
      </c>
      <c r="Q66" s="126">
        <v>20</v>
      </c>
      <c r="R66" s="124">
        <v>7</v>
      </c>
      <c r="S66" s="125">
        <v>-18</v>
      </c>
      <c r="T66" s="125">
        <v>-5</v>
      </c>
      <c r="U66" s="126">
        <v>-12</v>
      </c>
      <c r="V66" s="124">
        <v>-8</v>
      </c>
      <c r="W66" s="125">
        <v>2</v>
      </c>
      <c r="X66" s="125">
        <v>-0.1783376724637401</v>
      </c>
      <c r="Y66" s="126">
        <v>-0.11253317164496139</v>
      </c>
      <c r="Z66" s="124">
        <v>5.5749272889406969</v>
      </c>
      <c r="AA66" s="125">
        <v>8</v>
      </c>
      <c r="AB66" s="125">
        <v>16.830540139366928</v>
      </c>
      <c r="AC66" s="126">
        <v>15.921237996057776</v>
      </c>
      <c r="AD66" s="124">
        <v>42.507557935215196</v>
      </c>
      <c r="AE66" s="125">
        <v>27</v>
      </c>
      <c r="AF66" s="125">
        <v>91</v>
      </c>
      <c r="AG66" s="126">
        <v>13</v>
      </c>
      <c r="AH66" s="124">
        <v>-125</v>
      </c>
      <c r="AI66" s="125">
        <v>124</v>
      </c>
      <c r="AJ66" s="125">
        <v>203</v>
      </c>
      <c r="AK66" s="126">
        <v>93</v>
      </c>
      <c r="AL66" s="124">
        <v>51</v>
      </c>
      <c r="AM66" s="125">
        <v>50</v>
      </c>
      <c r="AN66" s="483">
        <v>-7</v>
      </c>
      <c r="AO66" s="126"/>
    </row>
    <row r="67" spans="1:41" x14ac:dyDescent="0.3">
      <c r="A67" s="154" t="s">
        <v>144</v>
      </c>
      <c r="B67" s="155" t="s">
        <v>69</v>
      </c>
      <c r="C67" s="156" t="s">
        <v>70</v>
      </c>
      <c r="D67" s="156" t="s">
        <v>71</v>
      </c>
      <c r="E67" s="157" t="s">
        <v>72</v>
      </c>
      <c r="F67" s="155" t="s">
        <v>69</v>
      </c>
      <c r="G67" s="156" t="s">
        <v>70</v>
      </c>
      <c r="H67" s="156" t="s">
        <v>71</v>
      </c>
      <c r="I67" s="157" t="s">
        <v>72</v>
      </c>
      <c r="J67" s="155" t="s">
        <v>69</v>
      </c>
      <c r="K67" s="156" t="s">
        <v>70</v>
      </c>
      <c r="L67" s="156" t="s">
        <v>71</v>
      </c>
      <c r="M67" s="157" t="s">
        <v>72</v>
      </c>
      <c r="N67" s="155" t="s">
        <v>69</v>
      </c>
      <c r="O67" s="156" t="s">
        <v>70</v>
      </c>
      <c r="P67" s="156" t="s">
        <v>71</v>
      </c>
      <c r="Q67" s="157" t="s">
        <v>72</v>
      </c>
      <c r="R67" s="155" t="s">
        <v>69</v>
      </c>
      <c r="S67" s="156" t="s">
        <v>70</v>
      </c>
      <c r="T67" s="156" t="s">
        <v>71</v>
      </c>
      <c r="U67" s="157" t="s">
        <v>72</v>
      </c>
      <c r="V67" s="155" t="s">
        <v>69</v>
      </c>
      <c r="W67" s="156" t="s">
        <v>70</v>
      </c>
      <c r="X67" s="156" t="s">
        <v>71</v>
      </c>
      <c r="Y67" s="157" t="s">
        <v>72</v>
      </c>
      <c r="Z67" s="155" t="s">
        <v>69</v>
      </c>
      <c r="AA67" s="156" t="s">
        <v>70</v>
      </c>
      <c r="AB67" s="156" t="s">
        <v>71</v>
      </c>
      <c r="AC67" s="157" t="s">
        <v>72</v>
      </c>
      <c r="AD67" s="155" t="s">
        <v>69</v>
      </c>
      <c r="AE67" s="156" t="s">
        <v>70</v>
      </c>
      <c r="AF67" s="156" t="s">
        <v>71</v>
      </c>
      <c r="AG67" s="157" t="s">
        <v>72</v>
      </c>
      <c r="AH67" s="155" t="s">
        <v>69</v>
      </c>
      <c r="AI67" s="156" t="s">
        <v>70</v>
      </c>
      <c r="AJ67" s="156" t="s">
        <v>71</v>
      </c>
      <c r="AK67" s="157" t="s">
        <v>72</v>
      </c>
      <c r="AL67" s="155" t="s">
        <v>69</v>
      </c>
      <c r="AM67" s="156" t="s">
        <v>70</v>
      </c>
      <c r="AN67" s="37" t="s">
        <v>71</v>
      </c>
      <c r="AO67" s="157"/>
    </row>
    <row r="68" spans="1:41" x14ac:dyDescent="0.3">
      <c r="A68" s="148" t="s">
        <v>134</v>
      </c>
      <c r="B68" s="141">
        <v>7</v>
      </c>
      <c r="C68" s="142">
        <v>3</v>
      </c>
      <c r="D68" s="142">
        <v>2</v>
      </c>
      <c r="E68" s="143">
        <v>3</v>
      </c>
      <c r="F68" s="141">
        <v>5</v>
      </c>
      <c r="G68" s="142">
        <v>6</v>
      </c>
      <c r="H68" s="142">
        <v>4</v>
      </c>
      <c r="I68" s="143">
        <v>2</v>
      </c>
      <c r="J68" s="141">
        <v>3</v>
      </c>
      <c r="K68" s="142">
        <v>1</v>
      </c>
      <c r="L68" s="142">
        <v>3</v>
      </c>
      <c r="M68" s="143">
        <v>0</v>
      </c>
      <c r="N68" s="141">
        <v>0</v>
      </c>
      <c r="O68" s="142">
        <v>-8</v>
      </c>
      <c r="P68" s="142">
        <v>1</v>
      </c>
      <c r="Q68" s="143">
        <v>-1</v>
      </c>
      <c r="R68" s="141">
        <v>11</v>
      </c>
      <c r="S68" s="142">
        <v>21</v>
      </c>
      <c r="T68" s="142">
        <v>10</v>
      </c>
      <c r="U68" s="143">
        <v>14</v>
      </c>
      <c r="V68" s="141">
        <v>20</v>
      </c>
      <c r="W68" s="142">
        <v>19</v>
      </c>
      <c r="X68" s="142">
        <v>20</v>
      </c>
      <c r="Y68" s="143">
        <v>10</v>
      </c>
      <c r="Z68" s="141">
        <v>3</v>
      </c>
      <c r="AA68" s="142">
        <v>0</v>
      </c>
      <c r="AB68" s="142">
        <v>0</v>
      </c>
      <c r="AC68" s="143">
        <v>3</v>
      </c>
      <c r="AD68" s="141">
        <v>0</v>
      </c>
      <c r="AE68" s="142">
        <v>0</v>
      </c>
      <c r="AF68" s="142">
        <v>-2</v>
      </c>
      <c r="AG68" s="143">
        <v>-2</v>
      </c>
      <c r="AH68" s="141">
        <v>0</v>
      </c>
      <c r="AI68" s="142">
        <v>1</v>
      </c>
      <c r="AJ68" s="142">
        <v>4</v>
      </c>
      <c r="AK68" s="143">
        <v>2</v>
      </c>
      <c r="AL68" s="141">
        <v>0</v>
      </c>
      <c r="AM68" s="142">
        <v>4</v>
      </c>
      <c r="AN68" s="142">
        <v>3</v>
      </c>
      <c r="AO68" s="143"/>
    </row>
    <row r="69" spans="1:41" x14ac:dyDescent="0.3">
      <c r="A69" s="149" t="s">
        <v>135</v>
      </c>
      <c r="B69" s="144">
        <v>5</v>
      </c>
      <c r="C69" s="145">
        <v>5</v>
      </c>
      <c r="D69" s="145">
        <v>-2</v>
      </c>
      <c r="E69" s="69">
        <v>-3</v>
      </c>
      <c r="F69" s="144">
        <v>-2</v>
      </c>
      <c r="G69" s="145">
        <v>3</v>
      </c>
      <c r="H69" s="145">
        <v>8</v>
      </c>
      <c r="I69" s="69">
        <v>6</v>
      </c>
      <c r="J69" s="144">
        <v>7</v>
      </c>
      <c r="K69" s="145">
        <v>5</v>
      </c>
      <c r="L69" s="145">
        <v>6</v>
      </c>
      <c r="M69" s="69">
        <v>4</v>
      </c>
      <c r="N69" s="144">
        <v>5</v>
      </c>
      <c r="O69" s="145">
        <v>0</v>
      </c>
      <c r="P69" s="145">
        <v>-7</v>
      </c>
      <c r="Q69" s="69">
        <v>-7</v>
      </c>
      <c r="R69" s="144">
        <v>-12</v>
      </c>
      <c r="S69" s="145">
        <v>-11</v>
      </c>
      <c r="T69" s="145">
        <v>-3</v>
      </c>
      <c r="U69" s="69">
        <v>1</v>
      </c>
      <c r="V69" s="144">
        <v>8</v>
      </c>
      <c r="W69" s="145">
        <v>13</v>
      </c>
      <c r="X69" s="145">
        <v>16</v>
      </c>
      <c r="Y69" s="69">
        <v>14</v>
      </c>
      <c r="Z69" s="144">
        <v>9</v>
      </c>
      <c r="AA69" s="145">
        <v>8</v>
      </c>
      <c r="AB69" s="145">
        <v>4</v>
      </c>
      <c r="AC69" s="69">
        <v>2</v>
      </c>
      <c r="AD69" s="144">
        <v>1</v>
      </c>
      <c r="AE69" s="145">
        <v>0</v>
      </c>
      <c r="AF69" s="145">
        <v>-3</v>
      </c>
      <c r="AG69" s="69">
        <v>2</v>
      </c>
      <c r="AH69" s="144">
        <v>1</v>
      </c>
      <c r="AI69" s="145">
        <v>-8</v>
      </c>
      <c r="AJ69" s="145">
        <v>-6</v>
      </c>
      <c r="AK69" s="69">
        <v>-9</v>
      </c>
      <c r="AL69" s="144">
        <v>-9</v>
      </c>
      <c r="AM69" s="145">
        <v>-2</v>
      </c>
      <c r="AN69" s="145">
        <v>0</v>
      </c>
      <c r="AO69" s="69"/>
    </row>
    <row r="70" spans="1:41" x14ac:dyDescent="0.3">
      <c r="A70" s="150" t="s">
        <v>136</v>
      </c>
      <c r="B70" s="67">
        <v>7</v>
      </c>
      <c r="C70" s="145">
        <v>5</v>
      </c>
      <c r="D70" s="68">
        <v>6</v>
      </c>
      <c r="E70" s="70">
        <v>5</v>
      </c>
      <c r="F70" s="67">
        <v>2</v>
      </c>
      <c r="G70" s="145">
        <v>1</v>
      </c>
      <c r="H70" s="68">
        <v>1</v>
      </c>
      <c r="I70" s="70">
        <v>1</v>
      </c>
      <c r="J70" s="67">
        <v>1</v>
      </c>
      <c r="K70" s="145">
        <v>1</v>
      </c>
      <c r="L70" s="68">
        <v>0</v>
      </c>
      <c r="M70" s="70">
        <v>0</v>
      </c>
      <c r="N70" s="67">
        <v>9</v>
      </c>
      <c r="O70" s="145">
        <v>12</v>
      </c>
      <c r="P70" s="68">
        <v>17</v>
      </c>
      <c r="Q70" s="70">
        <v>23</v>
      </c>
      <c r="R70" s="67">
        <v>12</v>
      </c>
      <c r="S70" s="145">
        <v>12</v>
      </c>
      <c r="T70" s="68">
        <v>6</v>
      </c>
      <c r="U70" s="70">
        <v>0</v>
      </c>
      <c r="V70" s="67">
        <v>1</v>
      </c>
      <c r="W70" s="145">
        <v>1</v>
      </c>
      <c r="X70" s="68">
        <v>1</v>
      </c>
      <c r="Y70" s="70">
        <v>2</v>
      </c>
      <c r="Z70" s="67">
        <v>2</v>
      </c>
      <c r="AA70" s="145">
        <v>2</v>
      </c>
      <c r="AB70" s="68">
        <v>2</v>
      </c>
      <c r="AC70" s="70">
        <v>1</v>
      </c>
      <c r="AD70" s="67">
        <v>3</v>
      </c>
      <c r="AE70" s="145">
        <v>4</v>
      </c>
      <c r="AF70" s="68">
        <v>7</v>
      </c>
      <c r="AG70" s="70">
        <v>14</v>
      </c>
      <c r="AH70" s="67">
        <v>9</v>
      </c>
      <c r="AI70" s="145">
        <v>9</v>
      </c>
      <c r="AJ70" s="68">
        <v>7</v>
      </c>
      <c r="AK70" s="70">
        <v>2</v>
      </c>
      <c r="AL70" s="67">
        <v>2</v>
      </c>
      <c r="AM70" s="145">
        <v>3</v>
      </c>
      <c r="AN70" s="68">
        <v>4</v>
      </c>
      <c r="AO70" s="70"/>
    </row>
    <row r="71" spans="1:41" x14ac:dyDescent="0.3">
      <c r="A71" s="150"/>
      <c r="B71" s="67"/>
      <c r="C71" s="68"/>
      <c r="D71" s="68"/>
      <c r="E71" s="70"/>
      <c r="F71" s="67"/>
      <c r="G71" s="68"/>
      <c r="H71" s="68"/>
      <c r="I71" s="70"/>
      <c r="J71" s="67"/>
      <c r="K71" s="68"/>
      <c r="L71" s="68"/>
      <c r="M71" s="70"/>
      <c r="N71" s="67"/>
      <c r="O71" s="68"/>
      <c r="P71" s="68"/>
      <c r="Q71" s="70"/>
      <c r="R71" s="67"/>
      <c r="S71" s="68"/>
      <c r="T71" s="68"/>
      <c r="U71" s="70"/>
      <c r="V71" s="67"/>
      <c r="W71" s="68"/>
      <c r="X71" s="68"/>
      <c r="Y71" s="70"/>
      <c r="Z71" s="67"/>
      <c r="AA71" s="68"/>
      <c r="AB71" s="68"/>
      <c r="AC71" s="70"/>
      <c r="AD71" s="67"/>
      <c r="AE71" s="68"/>
      <c r="AF71" s="68"/>
      <c r="AG71" s="70"/>
      <c r="AH71" s="67"/>
      <c r="AI71" s="68"/>
      <c r="AJ71" s="68"/>
      <c r="AK71" s="70"/>
      <c r="AL71" s="67"/>
      <c r="AM71" s="68"/>
      <c r="AN71" s="68"/>
      <c r="AO71" s="70"/>
    </row>
    <row r="72" spans="1:41" x14ac:dyDescent="0.3">
      <c r="A72" s="151" t="s">
        <v>137</v>
      </c>
      <c r="B72" s="50">
        <v>296</v>
      </c>
      <c r="C72" s="146">
        <v>171</v>
      </c>
      <c r="D72" s="51">
        <v>110</v>
      </c>
      <c r="E72" s="52">
        <v>182</v>
      </c>
      <c r="F72" s="50">
        <v>253</v>
      </c>
      <c r="G72" s="146">
        <v>326</v>
      </c>
      <c r="H72" s="51">
        <v>232</v>
      </c>
      <c r="I72" s="52">
        <v>142</v>
      </c>
      <c r="J72" s="50">
        <v>176</v>
      </c>
      <c r="K72" s="146">
        <v>143</v>
      </c>
      <c r="L72" s="51">
        <v>188</v>
      </c>
      <c r="M72" s="52">
        <v>8</v>
      </c>
      <c r="N72" s="50">
        <v>12</v>
      </c>
      <c r="O72" s="146">
        <v>-561</v>
      </c>
      <c r="P72" s="51">
        <v>67</v>
      </c>
      <c r="Q72" s="52">
        <v>-64</v>
      </c>
      <c r="R72" s="50">
        <v>624</v>
      </c>
      <c r="S72" s="146">
        <v>1255</v>
      </c>
      <c r="T72" s="51">
        <v>661</v>
      </c>
      <c r="U72" s="52">
        <v>1115</v>
      </c>
      <c r="V72" s="50">
        <v>1589</v>
      </c>
      <c r="W72" s="146">
        <v>1714</v>
      </c>
      <c r="X72" s="51">
        <v>1794.4350392755418</v>
      </c>
      <c r="Y72" s="52">
        <v>1001.9695650656074</v>
      </c>
      <c r="Z72" s="50">
        <v>282.74963673634267</v>
      </c>
      <c r="AA72" s="146">
        <v>-15</v>
      </c>
      <c r="AB72" s="51">
        <v>1.6500617746878414</v>
      </c>
      <c r="AC72" s="52">
        <v>390.45262345048229</v>
      </c>
      <c r="AD72" s="50">
        <v>35.573635931963103</v>
      </c>
      <c r="AE72" s="146">
        <v>-9</v>
      </c>
      <c r="AF72" s="51">
        <v>-182</v>
      </c>
      <c r="AG72" s="52">
        <v>-293</v>
      </c>
      <c r="AH72" s="50">
        <v>22</v>
      </c>
      <c r="AI72" s="146">
        <v>68</v>
      </c>
      <c r="AJ72" s="51">
        <v>463</v>
      </c>
      <c r="AK72" s="52">
        <v>260</v>
      </c>
      <c r="AL72" s="50">
        <v>51</v>
      </c>
      <c r="AM72" s="146">
        <v>468</v>
      </c>
      <c r="AN72" s="51">
        <v>342</v>
      </c>
      <c r="AO72" s="52"/>
    </row>
    <row r="73" spans="1:41" x14ac:dyDescent="0.3">
      <c r="A73" s="151" t="s">
        <v>138</v>
      </c>
      <c r="B73" s="50">
        <v>192</v>
      </c>
      <c r="C73" s="51">
        <v>184</v>
      </c>
      <c r="D73" s="51">
        <v>-98</v>
      </c>
      <c r="E73" s="52">
        <v>-153</v>
      </c>
      <c r="F73" s="50">
        <v>-95</v>
      </c>
      <c r="G73" s="51">
        <v>150</v>
      </c>
      <c r="H73" s="51">
        <v>367</v>
      </c>
      <c r="I73" s="52">
        <v>321</v>
      </c>
      <c r="J73" s="50">
        <v>354</v>
      </c>
      <c r="K73" s="51">
        <v>118</v>
      </c>
      <c r="L73" s="51">
        <v>329</v>
      </c>
      <c r="M73" s="52">
        <v>241</v>
      </c>
      <c r="N73" s="50">
        <v>223</v>
      </c>
      <c r="O73" s="51">
        <v>19</v>
      </c>
      <c r="P73" s="51">
        <v>-377</v>
      </c>
      <c r="Q73" s="52">
        <v>-417</v>
      </c>
      <c r="R73" s="50">
        <v>-608</v>
      </c>
      <c r="S73" s="51">
        <v>-506</v>
      </c>
      <c r="T73" s="51">
        <v>-152</v>
      </c>
      <c r="U73" s="52">
        <v>58</v>
      </c>
      <c r="V73" s="50">
        <v>485</v>
      </c>
      <c r="W73" s="51">
        <v>830</v>
      </c>
      <c r="X73" s="51">
        <v>1081.5056407739492</v>
      </c>
      <c r="Y73" s="52">
        <v>1171.3728579818066</v>
      </c>
      <c r="Z73" s="50">
        <v>855.45563842674153</v>
      </c>
      <c r="AA73" s="51">
        <v>835</v>
      </c>
      <c r="AB73" s="51">
        <v>443.39755884166061</v>
      </c>
      <c r="AC73" s="52">
        <v>129.42833741005509</v>
      </c>
      <c r="AD73" s="50">
        <v>-2.0588937306012958</v>
      </c>
      <c r="AE73" s="51">
        <v>-15</v>
      </c>
      <c r="AF73" s="51">
        <v>-338</v>
      </c>
      <c r="AG73" s="52">
        <v>173</v>
      </c>
      <c r="AH73" s="50">
        <v>123</v>
      </c>
      <c r="AI73" s="51">
        <v>-853</v>
      </c>
      <c r="AJ73" s="51">
        <v>-682</v>
      </c>
      <c r="AK73" s="52">
        <v>-1220</v>
      </c>
      <c r="AL73" s="50">
        <v>-1166</v>
      </c>
      <c r="AM73" s="51">
        <v>-300</v>
      </c>
      <c r="AN73" s="51">
        <v>47</v>
      </c>
      <c r="AO73" s="52"/>
    </row>
    <row r="74" spans="1:41" x14ac:dyDescent="0.3">
      <c r="A74" s="151" t="s">
        <v>139</v>
      </c>
      <c r="B74" s="50">
        <v>308</v>
      </c>
      <c r="C74" s="51">
        <v>259</v>
      </c>
      <c r="D74" s="51">
        <v>270</v>
      </c>
      <c r="E74" s="52">
        <v>271</v>
      </c>
      <c r="F74" s="50">
        <v>77</v>
      </c>
      <c r="G74" s="51">
        <v>57</v>
      </c>
      <c r="H74" s="51">
        <v>68</v>
      </c>
      <c r="I74" s="52">
        <v>82</v>
      </c>
      <c r="J74" s="50">
        <v>70</v>
      </c>
      <c r="K74" s="51">
        <v>298</v>
      </c>
      <c r="L74" s="51">
        <v>0</v>
      </c>
      <c r="M74" s="52">
        <v>27</v>
      </c>
      <c r="N74" s="50">
        <v>569</v>
      </c>
      <c r="O74" s="51">
        <v>784</v>
      </c>
      <c r="P74" s="51">
        <v>999</v>
      </c>
      <c r="Q74" s="52">
        <v>1515</v>
      </c>
      <c r="R74" s="50">
        <v>756</v>
      </c>
      <c r="S74" s="51">
        <v>706</v>
      </c>
      <c r="T74" s="51">
        <v>433</v>
      </c>
      <c r="U74" s="52">
        <v>26</v>
      </c>
      <c r="V74" s="50">
        <v>79</v>
      </c>
      <c r="W74" s="51">
        <v>123</v>
      </c>
      <c r="X74" s="51">
        <v>132.57227425380924</v>
      </c>
      <c r="Y74" s="52">
        <v>235.33875819259461</v>
      </c>
      <c r="Z74" s="50">
        <v>245.54461828827587</v>
      </c>
      <c r="AA74" s="51">
        <v>222</v>
      </c>
      <c r="AB74" s="51">
        <v>213.54217049915158</v>
      </c>
      <c r="AC74" s="52">
        <v>133.30392185806187</v>
      </c>
      <c r="AD74" s="50">
        <v>371.90909668313901</v>
      </c>
      <c r="AE74" s="51">
        <v>505</v>
      </c>
      <c r="AF74" s="51">
        <v>768</v>
      </c>
      <c r="AG74" s="52">
        <v>1771</v>
      </c>
      <c r="AH74" s="50">
        <v>999</v>
      </c>
      <c r="AI74" s="51">
        <v>993</v>
      </c>
      <c r="AJ74" s="51">
        <v>840</v>
      </c>
      <c r="AK74" s="52">
        <v>250</v>
      </c>
      <c r="AL74" s="50">
        <v>194</v>
      </c>
      <c r="AM74" s="51">
        <v>417</v>
      </c>
      <c r="AN74" s="51">
        <v>519</v>
      </c>
      <c r="AO74" s="52"/>
    </row>
    <row r="75" spans="1:41" x14ac:dyDescent="0.3">
      <c r="A75" s="150"/>
      <c r="B75" s="67"/>
      <c r="C75" s="68"/>
      <c r="D75" s="68"/>
      <c r="E75" s="70"/>
      <c r="F75" s="67"/>
      <c r="G75" s="68"/>
      <c r="H75" s="68"/>
      <c r="I75" s="70"/>
      <c r="J75" s="67"/>
      <c r="K75" s="68"/>
      <c r="L75" s="68"/>
      <c r="M75" s="70"/>
      <c r="N75" s="67"/>
      <c r="O75" s="68"/>
      <c r="P75" s="68"/>
      <c r="Q75" s="70"/>
      <c r="R75" s="67"/>
      <c r="S75" s="68"/>
      <c r="T75" s="68"/>
      <c r="U75" s="70"/>
      <c r="V75" s="67"/>
      <c r="W75" s="68"/>
      <c r="X75" s="68"/>
      <c r="Y75" s="70"/>
      <c r="Z75" s="67"/>
      <c r="AA75" s="68"/>
      <c r="AB75" s="68"/>
      <c r="AC75" s="70"/>
      <c r="AD75" s="67"/>
      <c r="AE75" s="68"/>
      <c r="AF75" s="68"/>
      <c r="AG75" s="70"/>
      <c r="AH75" s="67"/>
      <c r="AI75" s="68"/>
      <c r="AJ75" s="68"/>
      <c r="AK75" s="70"/>
      <c r="AL75" s="67"/>
      <c r="AM75" s="68"/>
      <c r="AN75" s="68"/>
      <c r="AO75" s="70"/>
    </row>
    <row r="76" spans="1:41" x14ac:dyDescent="0.3">
      <c r="A76" s="151" t="s">
        <v>140</v>
      </c>
      <c r="B76" s="50">
        <v>76</v>
      </c>
      <c r="C76" s="51">
        <v>51</v>
      </c>
      <c r="D76" s="51">
        <v>37</v>
      </c>
      <c r="E76" s="52">
        <v>65</v>
      </c>
      <c r="F76" s="50">
        <v>77</v>
      </c>
      <c r="G76" s="51">
        <v>74</v>
      </c>
      <c r="H76" s="51">
        <v>32</v>
      </c>
      <c r="I76" s="52">
        <v>-37</v>
      </c>
      <c r="J76" s="50">
        <v>18</v>
      </c>
      <c r="K76" s="51">
        <v>31</v>
      </c>
      <c r="L76" s="51">
        <v>60</v>
      </c>
      <c r="M76" s="52">
        <v>94</v>
      </c>
      <c r="N76" s="50">
        <v>-8</v>
      </c>
      <c r="O76" s="51">
        <v>-197</v>
      </c>
      <c r="P76" s="51">
        <v>50</v>
      </c>
      <c r="Q76" s="52">
        <v>-21</v>
      </c>
      <c r="R76" s="50">
        <v>311</v>
      </c>
      <c r="S76" s="51">
        <v>492</v>
      </c>
      <c r="T76" s="51">
        <v>184</v>
      </c>
      <c r="U76" s="52">
        <v>258</v>
      </c>
      <c r="V76" s="50">
        <v>372</v>
      </c>
      <c r="W76" s="51">
        <v>304</v>
      </c>
      <c r="X76" s="51">
        <v>382.65089118808282</v>
      </c>
      <c r="Y76" s="52">
        <v>194.84876141312614</v>
      </c>
      <c r="Z76" s="50">
        <v>71.194886869319561</v>
      </c>
      <c r="AA76" s="51">
        <v>110</v>
      </c>
      <c r="AB76" s="51">
        <v>174.17828678023574</v>
      </c>
      <c r="AC76" s="52">
        <v>222.78001982717046</v>
      </c>
      <c r="AD76" s="50">
        <v>82.85646545267555</v>
      </c>
      <c r="AE76" s="51">
        <v>96</v>
      </c>
      <c r="AF76" s="51">
        <v>102</v>
      </c>
      <c r="AG76" s="52">
        <v>20</v>
      </c>
      <c r="AH76" s="50">
        <v>185</v>
      </c>
      <c r="AI76" s="51">
        <v>138</v>
      </c>
      <c r="AJ76" s="51">
        <v>242</v>
      </c>
      <c r="AK76" s="52">
        <v>156</v>
      </c>
      <c r="AL76" s="50">
        <v>2</v>
      </c>
      <c r="AM76" s="51">
        <v>152</v>
      </c>
      <c r="AN76" s="51">
        <v>109</v>
      </c>
      <c r="AO76" s="52"/>
    </row>
    <row r="77" spans="1:41" x14ac:dyDescent="0.3">
      <c r="A77" s="151" t="s">
        <v>141</v>
      </c>
      <c r="B77" s="50">
        <v>17</v>
      </c>
      <c r="C77" s="51">
        <v>20</v>
      </c>
      <c r="D77" s="51">
        <v>-7</v>
      </c>
      <c r="E77" s="52">
        <v>-21</v>
      </c>
      <c r="F77" s="50">
        <v>-11</v>
      </c>
      <c r="G77" s="51">
        <v>15</v>
      </c>
      <c r="H77" s="51">
        <v>43</v>
      </c>
      <c r="I77" s="52">
        <v>56</v>
      </c>
      <c r="J77" s="50">
        <v>44</v>
      </c>
      <c r="K77" s="51">
        <v>27</v>
      </c>
      <c r="L77" s="51">
        <v>34</v>
      </c>
      <c r="M77" s="52">
        <v>28</v>
      </c>
      <c r="N77" s="50">
        <v>17</v>
      </c>
      <c r="O77" s="51">
        <v>4</v>
      </c>
      <c r="P77" s="51">
        <v>-38</v>
      </c>
      <c r="Q77" s="52">
        <v>-52</v>
      </c>
      <c r="R77" s="50">
        <v>-61</v>
      </c>
      <c r="S77" s="51">
        <v>-75</v>
      </c>
      <c r="T77" s="51">
        <v>-39</v>
      </c>
      <c r="U77" s="52">
        <v>-4</v>
      </c>
      <c r="V77" s="50">
        <v>73</v>
      </c>
      <c r="W77" s="51">
        <v>127</v>
      </c>
      <c r="X77" s="51">
        <v>159.77982710314933</v>
      </c>
      <c r="Y77" s="52">
        <v>209.81935939201398</v>
      </c>
      <c r="Z77" s="50">
        <v>134.51813348541984</v>
      </c>
      <c r="AA77" s="51">
        <v>115</v>
      </c>
      <c r="AB77" s="51">
        <v>59.127885871042345</v>
      </c>
      <c r="AC77" s="52">
        <v>7.4729929270747091</v>
      </c>
      <c r="AD77" s="50">
        <v>18.920793714125331</v>
      </c>
      <c r="AE77" s="51">
        <v>16</v>
      </c>
      <c r="AF77" s="51">
        <v>-54</v>
      </c>
      <c r="AG77" s="52">
        <v>46</v>
      </c>
      <c r="AH77" s="50">
        <v>36</v>
      </c>
      <c r="AI77" s="51">
        <v>-171</v>
      </c>
      <c r="AJ77" s="51">
        <v>-157</v>
      </c>
      <c r="AK77" s="52">
        <v>-267</v>
      </c>
      <c r="AL77" s="50">
        <v>-250</v>
      </c>
      <c r="AM77" s="51">
        <v>-68</v>
      </c>
      <c r="AN77" s="51">
        <v>2</v>
      </c>
      <c r="AO77" s="52"/>
    </row>
    <row r="78" spans="1:41" x14ac:dyDescent="0.3">
      <c r="A78" s="152" t="s">
        <v>142</v>
      </c>
      <c r="B78" s="147">
        <v>17</v>
      </c>
      <c r="C78" s="109">
        <v>22</v>
      </c>
      <c r="D78" s="109">
        <v>23</v>
      </c>
      <c r="E78" s="110">
        <v>34</v>
      </c>
      <c r="F78" s="147">
        <v>6</v>
      </c>
      <c r="G78" s="109">
        <v>10</v>
      </c>
      <c r="H78" s="109">
        <v>-7</v>
      </c>
      <c r="I78" s="110">
        <v>13</v>
      </c>
      <c r="J78" s="147">
        <v>7</v>
      </c>
      <c r="K78" s="109">
        <v>41</v>
      </c>
      <c r="L78" s="109">
        <v>-52</v>
      </c>
      <c r="M78" s="110">
        <v>4</v>
      </c>
      <c r="N78" s="147">
        <v>34</v>
      </c>
      <c r="O78" s="109">
        <v>64</v>
      </c>
      <c r="P78" s="109">
        <v>381</v>
      </c>
      <c r="Q78" s="110">
        <v>198</v>
      </c>
      <c r="R78" s="147">
        <v>24</v>
      </c>
      <c r="S78" s="109">
        <v>34</v>
      </c>
      <c r="T78" s="109">
        <v>-219</v>
      </c>
      <c r="U78" s="110">
        <v>0</v>
      </c>
      <c r="V78" s="147">
        <v>14</v>
      </c>
      <c r="W78" s="109">
        <v>24</v>
      </c>
      <c r="X78" s="109">
        <v>1</v>
      </c>
      <c r="Y78" s="110">
        <v>-3.6044124376701356</v>
      </c>
      <c r="Z78" s="147">
        <v>25.421487274660709</v>
      </c>
      <c r="AA78" s="109">
        <v>24</v>
      </c>
      <c r="AB78" s="109">
        <v>26.539763120201876</v>
      </c>
      <c r="AC78" s="110">
        <v>-10.008379452115134</v>
      </c>
      <c r="AD78" s="147">
        <v>56.257125769389191</v>
      </c>
      <c r="AE78" s="109">
        <v>64</v>
      </c>
      <c r="AF78" s="109">
        <v>4</v>
      </c>
      <c r="AG78" s="110">
        <v>232</v>
      </c>
      <c r="AH78" s="147">
        <v>-55</v>
      </c>
      <c r="AI78" s="109">
        <v>0</v>
      </c>
      <c r="AJ78" s="109">
        <v>55</v>
      </c>
      <c r="AK78" s="110">
        <v>45</v>
      </c>
      <c r="AL78" s="147">
        <v>12</v>
      </c>
      <c r="AM78" s="109">
        <v>47</v>
      </c>
      <c r="AN78" s="109">
        <v>4</v>
      </c>
      <c r="AO78" s="110"/>
    </row>
  </sheetData>
  <mergeCells count="10">
    <mergeCell ref="AL6:AO6"/>
    <mergeCell ref="F6:I6"/>
    <mergeCell ref="J6:M6"/>
    <mergeCell ref="B6:E6"/>
    <mergeCell ref="AH6:AK6"/>
    <mergeCell ref="N6:Q6"/>
    <mergeCell ref="R6:U6"/>
    <mergeCell ref="V6:Y6"/>
    <mergeCell ref="Z6:AC6"/>
    <mergeCell ref="AD6:AG6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7"/>
  <sheetViews>
    <sheetView showGridLines="0" zoomScaleNormal="100" workbookViewId="0">
      <pane xSplit="1" ySplit="5" topLeftCell="AJ6" activePane="bottomRight" state="frozen"/>
      <selection pane="topRight" activeCell="B1" sqref="B1"/>
      <selection pane="bottomLeft" activeCell="A3" sqref="A3"/>
      <selection pane="bottomRight"/>
    </sheetView>
  </sheetViews>
  <sheetFormatPr defaultRowHeight="16.5" x14ac:dyDescent="0.3"/>
  <cols>
    <col min="1" max="1" width="89.7109375" style="12" customWidth="1"/>
    <col min="2" max="41" width="11.42578125" style="12" customWidth="1"/>
    <col min="42" max="16384" width="9.140625" style="12"/>
  </cols>
  <sheetData>
    <row r="1" spans="1:41" s="39" customFormat="1" ht="18" customHeight="1" x14ac:dyDescent="0.3"/>
    <row r="2" spans="1:41" s="39" customFormat="1" ht="18" customHeight="1" x14ac:dyDescent="0.3"/>
    <row r="3" spans="1:41" s="39" customFormat="1" ht="18" customHeight="1" x14ac:dyDescent="0.3"/>
    <row r="4" spans="1:41" s="39" customFormat="1" ht="18" customHeight="1" x14ac:dyDescent="0.3">
      <c r="A4" s="28" t="s">
        <v>573</v>
      </c>
      <c r="B4" s="118"/>
    </row>
    <row r="5" spans="1:41" s="39" customFormat="1" ht="18" customHeight="1" x14ac:dyDescent="0.3"/>
    <row r="6" spans="1:41" x14ac:dyDescent="0.3">
      <c r="A6" s="160"/>
      <c r="B6" s="484">
        <v>2017</v>
      </c>
      <c r="C6" s="485"/>
      <c r="D6" s="485"/>
      <c r="E6" s="486"/>
      <c r="F6" s="484">
        <v>2018</v>
      </c>
      <c r="G6" s="485"/>
      <c r="H6" s="485"/>
      <c r="I6" s="486"/>
      <c r="J6" s="484">
        <v>2019</v>
      </c>
      <c r="K6" s="485"/>
      <c r="L6" s="485"/>
      <c r="M6" s="486"/>
      <c r="N6" s="484">
        <v>2020</v>
      </c>
      <c r="O6" s="485"/>
      <c r="P6" s="485"/>
      <c r="Q6" s="486"/>
      <c r="R6" s="484">
        <v>2021</v>
      </c>
      <c r="S6" s="485"/>
      <c r="T6" s="485"/>
      <c r="U6" s="486"/>
      <c r="V6" s="484">
        <v>2022</v>
      </c>
      <c r="W6" s="485"/>
      <c r="X6" s="485"/>
      <c r="Y6" s="486"/>
      <c r="Z6" s="484">
        <v>2023</v>
      </c>
      <c r="AA6" s="485"/>
      <c r="AB6" s="485"/>
      <c r="AC6" s="486"/>
      <c r="AD6" s="484">
        <v>2024</v>
      </c>
      <c r="AE6" s="485"/>
      <c r="AF6" s="485"/>
      <c r="AG6" s="486"/>
      <c r="AH6" s="484">
        <v>2025</v>
      </c>
      <c r="AI6" s="485"/>
      <c r="AJ6" s="485"/>
      <c r="AK6" s="486"/>
      <c r="AL6" s="484">
        <v>2026</v>
      </c>
      <c r="AM6" s="485"/>
      <c r="AN6" s="485"/>
      <c r="AO6" s="486"/>
    </row>
    <row r="7" spans="1:41" x14ac:dyDescent="0.3">
      <c r="A7" s="161" t="s">
        <v>78</v>
      </c>
      <c r="B7" s="36" t="s">
        <v>69</v>
      </c>
      <c r="C7" s="37" t="s">
        <v>70</v>
      </c>
      <c r="D7" s="37" t="s">
        <v>71</v>
      </c>
      <c r="E7" s="38" t="s">
        <v>72</v>
      </c>
      <c r="F7" s="36" t="s">
        <v>69</v>
      </c>
      <c r="G7" s="37" t="s">
        <v>70</v>
      </c>
      <c r="H7" s="37" t="s">
        <v>71</v>
      </c>
      <c r="I7" s="38" t="s">
        <v>72</v>
      </c>
      <c r="J7" s="36" t="s">
        <v>69</v>
      </c>
      <c r="K7" s="37" t="s">
        <v>70</v>
      </c>
      <c r="L7" s="37" t="s">
        <v>71</v>
      </c>
      <c r="M7" s="38" t="s">
        <v>72</v>
      </c>
      <c r="N7" s="36" t="s">
        <v>69</v>
      </c>
      <c r="O7" s="37" t="s">
        <v>70</v>
      </c>
      <c r="P7" s="37" t="s">
        <v>71</v>
      </c>
      <c r="Q7" s="38" t="s">
        <v>72</v>
      </c>
      <c r="R7" s="36" t="s">
        <v>69</v>
      </c>
      <c r="S7" s="37" t="s">
        <v>70</v>
      </c>
      <c r="T7" s="37" t="s">
        <v>71</v>
      </c>
      <c r="U7" s="38" t="s">
        <v>72</v>
      </c>
      <c r="V7" s="36" t="s">
        <v>69</v>
      </c>
      <c r="W7" s="37" t="s">
        <v>70</v>
      </c>
      <c r="X7" s="37" t="s">
        <v>71</v>
      </c>
      <c r="Y7" s="38" t="s">
        <v>72</v>
      </c>
      <c r="Z7" s="36" t="s">
        <v>69</v>
      </c>
      <c r="AA7" s="37" t="s">
        <v>70</v>
      </c>
      <c r="AB7" s="37" t="s">
        <v>71</v>
      </c>
      <c r="AC7" s="38" t="s">
        <v>72</v>
      </c>
      <c r="AD7" s="36" t="s">
        <v>69</v>
      </c>
      <c r="AE7" s="37" t="s">
        <v>70</v>
      </c>
      <c r="AF7" s="37" t="s">
        <v>71</v>
      </c>
      <c r="AG7" s="38" t="s">
        <v>72</v>
      </c>
      <c r="AH7" s="36" t="s">
        <v>69</v>
      </c>
      <c r="AI7" s="37" t="s">
        <v>70</v>
      </c>
      <c r="AJ7" s="37" t="s">
        <v>71</v>
      </c>
      <c r="AK7" s="38" t="s">
        <v>72</v>
      </c>
      <c r="AL7" s="36" t="s">
        <v>69</v>
      </c>
      <c r="AM7" s="37" t="s">
        <v>70</v>
      </c>
      <c r="AN7" s="37" t="s">
        <v>71</v>
      </c>
      <c r="AO7" s="38"/>
    </row>
    <row r="8" spans="1:41" x14ac:dyDescent="0.3">
      <c r="A8" s="162" t="s">
        <v>145</v>
      </c>
      <c r="B8" s="163">
        <v>5091</v>
      </c>
      <c r="C8" s="47">
        <v>5397</v>
      </c>
      <c r="D8" s="47">
        <v>5029</v>
      </c>
      <c r="E8" s="164">
        <v>5279</v>
      </c>
      <c r="F8" s="163">
        <v>5070</v>
      </c>
      <c r="G8" s="47">
        <v>5674</v>
      </c>
      <c r="H8" s="47">
        <v>5559</v>
      </c>
      <c r="I8" s="164">
        <v>5744</v>
      </c>
      <c r="J8" s="163">
        <v>5553</v>
      </c>
      <c r="K8" s="47">
        <v>5943</v>
      </c>
      <c r="L8" s="47">
        <v>6000</v>
      </c>
      <c r="M8" s="164">
        <v>5990</v>
      </c>
      <c r="N8" s="163">
        <v>5461</v>
      </c>
      <c r="O8" s="47">
        <v>4595</v>
      </c>
      <c r="P8" s="47">
        <v>5353</v>
      </c>
      <c r="Q8" s="164">
        <v>5512</v>
      </c>
      <c r="R8" s="163">
        <v>5252</v>
      </c>
      <c r="S8" s="47">
        <v>5707</v>
      </c>
      <c r="T8" s="47">
        <v>5628</v>
      </c>
      <c r="U8" s="164">
        <v>5677</v>
      </c>
      <c r="V8" s="163">
        <v>6013.5025465531653</v>
      </c>
      <c r="W8" s="47">
        <v>6554.8810418687226</v>
      </c>
      <c r="X8" s="47">
        <v>7121.1411264008357</v>
      </c>
      <c r="Y8" s="164">
        <v>6825.12263723053</v>
      </c>
      <c r="Z8" s="163">
        <v>7122</v>
      </c>
      <c r="AA8" s="47">
        <v>7792</v>
      </c>
      <c r="AB8" s="47">
        <v>8803.0264287164719</v>
      </c>
      <c r="AC8" s="164">
        <v>8558.6828796384016</v>
      </c>
      <c r="AD8" s="163">
        <v>8523.971496847571</v>
      </c>
      <c r="AE8" s="47">
        <v>9206</v>
      </c>
      <c r="AF8" s="47">
        <v>10975</v>
      </c>
      <c r="AG8" s="164">
        <v>9293</v>
      </c>
      <c r="AH8" s="163">
        <v>9276</v>
      </c>
      <c r="AI8" s="47">
        <v>9374</v>
      </c>
      <c r="AJ8" s="47">
        <v>9066</v>
      </c>
      <c r="AK8" s="164">
        <v>8052</v>
      </c>
      <c r="AL8" s="47">
        <v>8639</v>
      </c>
      <c r="AM8" s="47">
        <v>9426</v>
      </c>
      <c r="AN8" s="47">
        <v>9560</v>
      </c>
      <c r="AO8" s="164"/>
    </row>
    <row r="9" spans="1:41" x14ac:dyDescent="0.3">
      <c r="A9" s="165" t="s">
        <v>146</v>
      </c>
      <c r="B9" s="166">
        <v>4876</v>
      </c>
      <c r="C9" s="51">
        <v>5187</v>
      </c>
      <c r="D9" s="51">
        <v>4990</v>
      </c>
      <c r="E9" s="167">
        <v>5637</v>
      </c>
      <c r="F9" s="166">
        <v>5195</v>
      </c>
      <c r="G9" s="51">
        <v>6022</v>
      </c>
      <c r="H9" s="51">
        <v>6282</v>
      </c>
      <c r="I9" s="167">
        <v>7321</v>
      </c>
      <c r="J9" s="166">
        <v>6796</v>
      </c>
      <c r="K9" s="51">
        <v>7253</v>
      </c>
      <c r="L9" s="51">
        <v>7275</v>
      </c>
      <c r="M9" s="167">
        <v>8053</v>
      </c>
      <c r="N9" s="166">
        <v>7038</v>
      </c>
      <c r="O9" s="51">
        <v>6017</v>
      </c>
      <c r="P9" s="51">
        <v>6835</v>
      </c>
      <c r="Q9" s="167">
        <v>7002</v>
      </c>
      <c r="R9" s="166">
        <v>6457</v>
      </c>
      <c r="S9" s="51">
        <v>6962</v>
      </c>
      <c r="T9" s="51">
        <v>7276</v>
      </c>
      <c r="U9" s="167">
        <v>7720</v>
      </c>
      <c r="V9" s="166">
        <v>7692.2319806278783</v>
      </c>
      <c r="W9" s="51">
        <v>8378.5530874885626</v>
      </c>
      <c r="X9" s="51">
        <v>9345.3719953200762</v>
      </c>
      <c r="Y9" s="167">
        <v>10293.265307952648</v>
      </c>
      <c r="Z9" s="166">
        <v>10023</v>
      </c>
      <c r="AA9" s="51">
        <v>10376</v>
      </c>
      <c r="AB9" s="51">
        <v>10755</v>
      </c>
      <c r="AC9" s="167">
        <v>11007.349426726036</v>
      </c>
      <c r="AD9" s="166">
        <v>10291.662285525952</v>
      </c>
      <c r="AE9" s="51">
        <v>11265</v>
      </c>
      <c r="AF9" s="51">
        <v>11364</v>
      </c>
      <c r="AG9" s="167">
        <v>11944</v>
      </c>
      <c r="AH9" s="166">
        <v>11579</v>
      </c>
      <c r="AI9" s="51">
        <v>11727</v>
      </c>
      <c r="AJ9" s="51">
        <v>12129</v>
      </c>
      <c r="AK9" s="167">
        <v>12082</v>
      </c>
      <c r="AL9" s="51">
        <v>11161</v>
      </c>
      <c r="AM9" s="51">
        <v>12113</v>
      </c>
      <c r="AN9" s="51">
        <v>12948</v>
      </c>
      <c r="AO9" s="167"/>
    </row>
    <row r="10" spans="1:41" x14ac:dyDescent="0.3">
      <c r="A10" s="165" t="s">
        <v>147</v>
      </c>
      <c r="B10" s="166">
        <v>3187</v>
      </c>
      <c r="C10" s="51">
        <v>3523</v>
      </c>
      <c r="D10" s="51">
        <v>3348</v>
      </c>
      <c r="E10" s="167">
        <v>3243</v>
      </c>
      <c r="F10" s="166">
        <v>3052</v>
      </c>
      <c r="G10" s="51">
        <v>3628</v>
      </c>
      <c r="H10" s="51">
        <v>3616</v>
      </c>
      <c r="I10" s="167">
        <v>3638</v>
      </c>
      <c r="J10" s="166">
        <v>3375</v>
      </c>
      <c r="K10" s="51">
        <v>4085</v>
      </c>
      <c r="L10" s="51">
        <v>4348</v>
      </c>
      <c r="M10" s="167">
        <v>4040</v>
      </c>
      <c r="N10" s="166">
        <v>3617</v>
      </c>
      <c r="O10" s="51">
        <v>3444</v>
      </c>
      <c r="P10" s="51">
        <v>3593</v>
      </c>
      <c r="Q10" s="167">
        <v>3484</v>
      </c>
      <c r="R10" s="166">
        <v>3439</v>
      </c>
      <c r="S10" s="51">
        <v>3755</v>
      </c>
      <c r="T10" s="51">
        <v>3851</v>
      </c>
      <c r="U10" s="167">
        <v>3977</v>
      </c>
      <c r="V10" s="166">
        <v>4286.6120058143215</v>
      </c>
      <c r="W10" s="51">
        <v>5051.5492540541254</v>
      </c>
      <c r="X10" s="51">
        <v>5433.053505462115</v>
      </c>
      <c r="Y10" s="167">
        <v>5230.6643046839963</v>
      </c>
      <c r="Z10" s="166">
        <v>5219</v>
      </c>
      <c r="AA10" s="51">
        <v>5889</v>
      </c>
      <c r="AB10" s="51">
        <v>6798.302634183533</v>
      </c>
      <c r="AC10" s="167">
        <v>6381.2520607905708</v>
      </c>
      <c r="AD10" s="166">
        <v>6132.4472116731522</v>
      </c>
      <c r="AE10" s="51">
        <v>6608</v>
      </c>
      <c r="AF10" s="51">
        <v>4440</v>
      </c>
      <c r="AG10" s="167">
        <v>5774</v>
      </c>
      <c r="AH10" s="166">
        <v>5895</v>
      </c>
      <c r="AI10" s="51">
        <v>6071</v>
      </c>
      <c r="AJ10" s="51">
        <v>5842</v>
      </c>
      <c r="AK10" s="167">
        <v>6290</v>
      </c>
      <c r="AL10" s="51">
        <v>5643</v>
      </c>
      <c r="AM10" s="51">
        <v>6190</v>
      </c>
      <c r="AN10" s="51">
        <v>6268</v>
      </c>
      <c r="AO10" s="167"/>
    </row>
    <row r="11" spans="1:41" x14ac:dyDescent="0.3">
      <c r="A11" s="165" t="s">
        <v>148</v>
      </c>
      <c r="B11" s="166">
        <v>4988</v>
      </c>
      <c r="C11" s="51">
        <v>5280</v>
      </c>
      <c r="D11" s="51">
        <v>5132</v>
      </c>
      <c r="E11" s="167">
        <v>5949</v>
      </c>
      <c r="F11" s="166">
        <v>5233</v>
      </c>
      <c r="G11" s="51">
        <v>5816</v>
      </c>
      <c r="H11" s="51">
        <v>5735</v>
      </c>
      <c r="I11" s="167">
        <v>6464</v>
      </c>
      <c r="J11" s="166">
        <v>5781</v>
      </c>
      <c r="K11" s="51">
        <v>6262</v>
      </c>
      <c r="L11" s="51">
        <v>6411</v>
      </c>
      <c r="M11" s="167">
        <v>6864</v>
      </c>
      <c r="N11" s="166">
        <v>6058</v>
      </c>
      <c r="O11" s="51">
        <v>5896</v>
      </c>
      <c r="P11" s="51">
        <v>6444</v>
      </c>
      <c r="Q11" s="167">
        <v>7299</v>
      </c>
      <c r="R11" s="166">
        <v>6657</v>
      </c>
      <c r="S11" s="51">
        <v>7223</v>
      </c>
      <c r="T11" s="51">
        <v>7176</v>
      </c>
      <c r="U11" s="167">
        <v>8250</v>
      </c>
      <c r="V11" s="166">
        <v>8598.684369859935</v>
      </c>
      <c r="W11" s="51">
        <v>9481.4060948009956</v>
      </c>
      <c r="X11" s="51">
        <v>9920.8037127786811</v>
      </c>
      <c r="Y11" s="167">
        <v>10566.281188043409</v>
      </c>
      <c r="Z11" s="166">
        <v>10027</v>
      </c>
      <c r="AA11" s="51">
        <v>10418</v>
      </c>
      <c r="AB11" s="51">
        <v>10525.214515327185</v>
      </c>
      <c r="AC11" s="167">
        <v>11022.392870703994</v>
      </c>
      <c r="AD11" s="166">
        <v>10252.203413337329</v>
      </c>
      <c r="AE11" s="51">
        <v>10889</v>
      </c>
      <c r="AF11" s="51">
        <v>10639</v>
      </c>
      <c r="AG11" s="167">
        <v>12564</v>
      </c>
      <c r="AH11" s="166">
        <v>11189</v>
      </c>
      <c r="AI11" s="51">
        <v>10843</v>
      </c>
      <c r="AJ11" s="51">
        <v>11110</v>
      </c>
      <c r="AK11" s="167">
        <v>11883</v>
      </c>
      <c r="AL11" s="51">
        <v>10307</v>
      </c>
      <c r="AM11" s="51">
        <v>11530</v>
      </c>
      <c r="AN11" s="51">
        <v>11995</v>
      </c>
      <c r="AO11" s="167"/>
    </row>
    <row r="12" spans="1:41" x14ac:dyDescent="0.3">
      <c r="A12" s="168"/>
      <c r="B12" s="147"/>
      <c r="C12" s="109"/>
      <c r="D12" s="109"/>
      <c r="E12" s="169"/>
      <c r="F12" s="147"/>
      <c r="G12" s="109"/>
      <c r="H12" s="109"/>
      <c r="I12" s="169"/>
      <c r="J12" s="147"/>
      <c r="K12" s="109"/>
      <c r="L12" s="109"/>
      <c r="M12" s="169"/>
      <c r="N12" s="147"/>
      <c r="O12" s="109"/>
      <c r="P12" s="109"/>
      <c r="Q12" s="169"/>
      <c r="R12" s="147"/>
      <c r="S12" s="109"/>
      <c r="T12" s="109"/>
      <c r="U12" s="169"/>
      <c r="V12" s="147"/>
      <c r="W12" s="109"/>
      <c r="X12" s="109"/>
      <c r="Y12" s="169"/>
      <c r="Z12" s="147"/>
      <c r="AA12" s="109"/>
      <c r="AB12" s="109"/>
      <c r="AC12" s="169"/>
      <c r="AD12" s="147"/>
      <c r="AE12" s="109"/>
      <c r="AF12" s="109"/>
      <c r="AG12" s="169"/>
      <c r="AH12" s="147"/>
      <c r="AI12" s="109"/>
      <c r="AJ12" s="109"/>
      <c r="AK12" s="169"/>
      <c r="AL12" s="109"/>
      <c r="AM12" s="109"/>
      <c r="AN12" s="109"/>
      <c r="AO12" s="169"/>
    </row>
    <row r="13" spans="1:41" x14ac:dyDescent="0.3">
      <c r="A13" s="170" t="s">
        <v>74</v>
      </c>
      <c r="B13" s="155" t="s">
        <v>69</v>
      </c>
      <c r="C13" s="156" t="s">
        <v>70</v>
      </c>
      <c r="D13" s="156" t="s">
        <v>71</v>
      </c>
      <c r="E13" s="157" t="s">
        <v>72</v>
      </c>
      <c r="F13" s="155" t="s">
        <v>69</v>
      </c>
      <c r="G13" s="156" t="s">
        <v>70</v>
      </c>
      <c r="H13" s="156" t="s">
        <v>71</v>
      </c>
      <c r="I13" s="157" t="s">
        <v>72</v>
      </c>
      <c r="J13" s="155" t="s">
        <v>69</v>
      </c>
      <c r="K13" s="156" t="s">
        <v>70</v>
      </c>
      <c r="L13" s="156" t="s">
        <v>71</v>
      </c>
      <c r="M13" s="157" t="s">
        <v>72</v>
      </c>
      <c r="N13" s="155" t="s">
        <v>69</v>
      </c>
      <c r="O13" s="156" t="s">
        <v>70</v>
      </c>
      <c r="P13" s="156" t="s">
        <v>71</v>
      </c>
      <c r="Q13" s="157" t="s">
        <v>72</v>
      </c>
      <c r="R13" s="155" t="s">
        <v>69</v>
      </c>
      <c r="S13" s="156" t="s">
        <v>70</v>
      </c>
      <c r="T13" s="156" t="s">
        <v>71</v>
      </c>
      <c r="U13" s="157" t="s">
        <v>72</v>
      </c>
      <c r="V13" s="155" t="s">
        <v>69</v>
      </c>
      <c r="W13" s="156" t="s">
        <v>70</v>
      </c>
      <c r="X13" s="156" t="s">
        <v>71</v>
      </c>
      <c r="Y13" s="157" t="s">
        <v>72</v>
      </c>
      <c r="Z13" s="155" t="s">
        <v>69</v>
      </c>
      <c r="AA13" s="156" t="s">
        <v>70</v>
      </c>
      <c r="AB13" s="156" t="s">
        <v>71</v>
      </c>
      <c r="AC13" s="157" t="s">
        <v>72</v>
      </c>
      <c r="AD13" s="155" t="s">
        <v>69</v>
      </c>
      <c r="AE13" s="156" t="s">
        <v>70</v>
      </c>
      <c r="AF13" s="156" t="s">
        <v>71</v>
      </c>
      <c r="AG13" s="157" t="s">
        <v>72</v>
      </c>
      <c r="AH13" s="155" t="s">
        <v>69</v>
      </c>
      <c r="AI13" s="156" t="s">
        <v>70</v>
      </c>
      <c r="AJ13" s="156" t="s">
        <v>71</v>
      </c>
      <c r="AK13" s="38" t="s">
        <v>72</v>
      </c>
      <c r="AL13" s="36" t="s">
        <v>69</v>
      </c>
      <c r="AM13" s="156" t="s">
        <v>70</v>
      </c>
      <c r="AN13" s="156" t="s">
        <v>71</v>
      </c>
      <c r="AO13" s="38"/>
    </row>
    <row r="14" spans="1:41" x14ac:dyDescent="0.3">
      <c r="A14" s="162" t="s">
        <v>145</v>
      </c>
      <c r="B14" s="163">
        <v>2319</v>
      </c>
      <c r="C14" s="47">
        <v>2390</v>
      </c>
      <c r="D14" s="47">
        <v>2217</v>
      </c>
      <c r="E14" s="164">
        <v>2465</v>
      </c>
      <c r="F14" s="163">
        <v>2455</v>
      </c>
      <c r="G14" s="47">
        <v>2549</v>
      </c>
      <c r="H14" s="47">
        <v>2426</v>
      </c>
      <c r="I14" s="164">
        <v>2646</v>
      </c>
      <c r="J14" s="163">
        <v>2585</v>
      </c>
      <c r="K14" s="47">
        <v>2575</v>
      </c>
      <c r="L14" s="47">
        <v>2483</v>
      </c>
      <c r="M14" s="164">
        <v>2590</v>
      </c>
      <c r="N14" s="163">
        <v>2437</v>
      </c>
      <c r="O14" s="47">
        <v>1786</v>
      </c>
      <c r="P14" s="47">
        <v>2300</v>
      </c>
      <c r="Q14" s="164">
        <v>2488</v>
      </c>
      <c r="R14" s="163">
        <v>2443</v>
      </c>
      <c r="S14" s="47">
        <v>2515</v>
      </c>
      <c r="T14" s="47">
        <v>2418</v>
      </c>
      <c r="U14" s="164">
        <v>2438</v>
      </c>
      <c r="V14" s="163">
        <v>2633.8738194542489</v>
      </c>
      <c r="W14" s="47">
        <v>2722.7870428986475</v>
      </c>
      <c r="X14" s="47">
        <v>2732.2672246788693</v>
      </c>
      <c r="Y14" s="164">
        <v>2845.5622297176592</v>
      </c>
      <c r="Z14" s="163">
        <v>2936</v>
      </c>
      <c r="AA14" s="47">
        <v>3038</v>
      </c>
      <c r="AB14" s="47">
        <v>2813.5184920618353</v>
      </c>
      <c r="AC14" s="164">
        <v>2865.4934806439205</v>
      </c>
      <c r="AD14" s="163">
        <v>2906.3673035302113</v>
      </c>
      <c r="AE14" s="47">
        <v>2943</v>
      </c>
      <c r="AF14" s="47">
        <v>2770</v>
      </c>
      <c r="AG14" s="164">
        <v>2898</v>
      </c>
      <c r="AH14" s="163">
        <v>2861</v>
      </c>
      <c r="AI14" s="47">
        <v>2880</v>
      </c>
      <c r="AJ14" s="47">
        <v>2782</v>
      </c>
      <c r="AK14" s="164">
        <v>2747</v>
      </c>
      <c r="AL14" s="47">
        <v>2780</v>
      </c>
      <c r="AM14" s="47">
        <v>2878</v>
      </c>
      <c r="AN14" s="47">
        <v>2863</v>
      </c>
      <c r="AO14" s="164"/>
    </row>
    <row r="15" spans="1:41" x14ac:dyDescent="0.3">
      <c r="A15" s="165" t="s">
        <v>146</v>
      </c>
      <c r="B15" s="166">
        <v>1345</v>
      </c>
      <c r="C15" s="51">
        <v>1391</v>
      </c>
      <c r="D15" s="51">
        <v>1336</v>
      </c>
      <c r="E15" s="167">
        <v>1551</v>
      </c>
      <c r="F15" s="166">
        <v>1516</v>
      </c>
      <c r="G15" s="51">
        <v>1637</v>
      </c>
      <c r="H15" s="51">
        <v>1597</v>
      </c>
      <c r="I15" s="167">
        <v>1855</v>
      </c>
      <c r="J15" s="166">
        <v>1678</v>
      </c>
      <c r="K15" s="51">
        <v>1692</v>
      </c>
      <c r="L15" s="51">
        <v>1544</v>
      </c>
      <c r="M15" s="167">
        <v>1813</v>
      </c>
      <c r="N15" s="166">
        <v>1661</v>
      </c>
      <c r="O15" s="51">
        <v>1321</v>
      </c>
      <c r="P15" s="51">
        <v>1586</v>
      </c>
      <c r="Q15" s="167">
        <v>1767</v>
      </c>
      <c r="R15" s="166">
        <v>1665</v>
      </c>
      <c r="S15" s="51">
        <v>1692</v>
      </c>
      <c r="T15" s="51">
        <v>1661</v>
      </c>
      <c r="U15" s="167">
        <v>1739</v>
      </c>
      <c r="V15" s="166">
        <v>1645.6522737432381</v>
      </c>
      <c r="W15" s="51">
        <v>1691.2710736497659</v>
      </c>
      <c r="X15" s="51">
        <v>1738.7730786582752</v>
      </c>
      <c r="Y15" s="167">
        <v>2022.1826341633591</v>
      </c>
      <c r="Z15" s="166">
        <v>1981</v>
      </c>
      <c r="AA15" s="51">
        <v>1959</v>
      </c>
      <c r="AB15" s="51">
        <v>1926.4510373073133</v>
      </c>
      <c r="AC15" s="167">
        <v>2134.9779978908441</v>
      </c>
      <c r="AD15" s="166">
        <v>2033.977718129348</v>
      </c>
      <c r="AE15" s="51">
        <v>2125</v>
      </c>
      <c r="AF15" s="51">
        <v>1981</v>
      </c>
      <c r="AG15" s="167">
        <v>2262</v>
      </c>
      <c r="AH15" s="166">
        <v>2315</v>
      </c>
      <c r="AI15" s="51">
        <v>2231</v>
      </c>
      <c r="AJ15" s="51">
        <v>2299</v>
      </c>
      <c r="AK15" s="167">
        <v>2605</v>
      </c>
      <c r="AL15" s="51">
        <v>2421</v>
      </c>
      <c r="AM15" s="51">
        <v>2442</v>
      </c>
      <c r="AN15" s="51">
        <v>2512</v>
      </c>
      <c r="AO15" s="167"/>
    </row>
    <row r="16" spans="1:41" x14ac:dyDescent="0.3">
      <c r="A16" s="165" t="s">
        <v>147</v>
      </c>
      <c r="B16" s="166">
        <v>655</v>
      </c>
      <c r="C16" s="51">
        <v>686</v>
      </c>
      <c r="D16" s="51">
        <v>648</v>
      </c>
      <c r="E16" s="167">
        <v>770</v>
      </c>
      <c r="F16" s="166">
        <v>720</v>
      </c>
      <c r="G16" s="51">
        <v>782</v>
      </c>
      <c r="H16" s="51">
        <v>754</v>
      </c>
      <c r="I16" s="167">
        <v>899</v>
      </c>
      <c r="J16" s="166">
        <v>861</v>
      </c>
      <c r="K16" s="51">
        <v>903</v>
      </c>
      <c r="L16" s="51">
        <v>942</v>
      </c>
      <c r="M16" s="167">
        <v>971</v>
      </c>
      <c r="N16" s="166">
        <v>821</v>
      </c>
      <c r="O16" s="51">
        <v>654</v>
      </c>
      <c r="P16" s="51">
        <v>812</v>
      </c>
      <c r="Q16" s="167">
        <v>844</v>
      </c>
      <c r="R16" s="166">
        <v>820</v>
      </c>
      <c r="S16" s="51">
        <v>866</v>
      </c>
      <c r="T16" s="51">
        <v>824</v>
      </c>
      <c r="U16" s="167">
        <v>882</v>
      </c>
      <c r="V16" s="166">
        <v>906.37785479549643</v>
      </c>
      <c r="W16" s="51">
        <v>1021.0605741223241</v>
      </c>
      <c r="X16" s="51">
        <v>1141.9207829163126</v>
      </c>
      <c r="Y16" s="167">
        <v>1214.7217698680527</v>
      </c>
      <c r="Z16" s="166">
        <v>1164</v>
      </c>
      <c r="AA16" s="51">
        <v>1121</v>
      </c>
      <c r="AB16" s="51">
        <v>1209.1379186276577</v>
      </c>
      <c r="AC16" s="167">
        <v>1227.3353409000308</v>
      </c>
      <c r="AD16" s="166">
        <v>1181.0311965638796</v>
      </c>
      <c r="AE16" s="51">
        <v>1213</v>
      </c>
      <c r="AF16" s="51">
        <v>1167</v>
      </c>
      <c r="AG16" s="167">
        <v>1213</v>
      </c>
      <c r="AH16" s="166">
        <v>1189</v>
      </c>
      <c r="AI16" s="51">
        <v>1243</v>
      </c>
      <c r="AJ16" s="51">
        <v>1203</v>
      </c>
      <c r="AK16" s="167">
        <v>1247</v>
      </c>
      <c r="AL16" s="51">
        <v>1219</v>
      </c>
      <c r="AM16" s="51">
        <v>1257</v>
      </c>
      <c r="AN16" s="51">
        <v>1245</v>
      </c>
      <c r="AO16" s="167"/>
    </row>
    <row r="17" spans="1:41" x14ac:dyDescent="0.3">
      <c r="A17" s="165" t="s">
        <v>148</v>
      </c>
      <c r="B17" s="166">
        <v>85</v>
      </c>
      <c r="C17" s="51">
        <v>62</v>
      </c>
      <c r="D17" s="51">
        <v>76</v>
      </c>
      <c r="E17" s="167">
        <v>83</v>
      </c>
      <c r="F17" s="166">
        <v>85</v>
      </c>
      <c r="G17" s="51">
        <v>100</v>
      </c>
      <c r="H17" s="51">
        <v>95</v>
      </c>
      <c r="I17" s="167">
        <v>85</v>
      </c>
      <c r="J17" s="166">
        <v>84</v>
      </c>
      <c r="K17" s="51">
        <v>122</v>
      </c>
      <c r="L17" s="51">
        <v>152</v>
      </c>
      <c r="M17" s="167">
        <v>151</v>
      </c>
      <c r="N17" s="166">
        <v>126</v>
      </c>
      <c r="O17" s="51">
        <v>109</v>
      </c>
      <c r="P17" s="51">
        <v>126</v>
      </c>
      <c r="Q17" s="167">
        <v>143</v>
      </c>
      <c r="R17" s="166">
        <v>129</v>
      </c>
      <c r="S17" s="51">
        <v>161</v>
      </c>
      <c r="T17" s="51">
        <v>140</v>
      </c>
      <c r="U17" s="167">
        <v>128</v>
      </c>
      <c r="V17" s="166">
        <v>123.42523644256188</v>
      </c>
      <c r="W17" s="51">
        <v>125.61385640279575</v>
      </c>
      <c r="X17" s="51">
        <v>144.65677957731384</v>
      </c>
      <c r="Y17" s="167">
        <v>148.31139395342421</v>
      </c>
      <c r="Z17" s="166">
        <v>148</v>
      </c>
      <c r="AA17" s="51">
        <v>84</v>
      </c>
      <c r="AB17" s="51">
        <v>111.40106648770649</v>
      </c>
      <c r="AC17" s="167">
        <v>110.92645140050745</v>
      </c>
      <c r="AD17" s="166">
        <v>95.080246796639102</v>
      </c>
      <c r="AE17" s="51">
        <v>110</v>
      </c>
      <c r="AF17" s="51">
        <v>92</v>
      </c>
      <c r="AG17" s="167">
        <v>108</v>
      </c>
      <c r="AH17" s="166">
        <v>99</v>
      </c>
      <c r="AI17" s="51">
        <v>12</v>
      </c>
      <c r="AJ17" s="51">
        <v>40</v>
      </c>
      <c r="AK17" s="167">
        <v>67</v>
      </c>
      <c r="AL17" s="51">
        <v>99</v>
      </c>
      <c r="AM17" s="51">
        <v>103</v>
      </c>
      <c r="AN17" s="51">
        <v>107</v>
      </c>
      <c r="AO17" s="167"/>
    </row>
    <row r="18" spans="1:41" x14ac:dyDescent="0.3">
      <c r="A18" s="168"/>
      <c r="B18" s="147"/>
      <c r="C18" s="109"/>
      <c r="D18" s="109"/>
      <c r="E18" s="169"/>
      <c r="F18" s="147"/>
      <c r="G18" s="109"/>
      <c r="H18" s="109"/>
      <c r="I18" s="169"/>
      <c r="J18" s="147"/>
      <c r="K18" s="109"/>
      <c r="L18" s="109"/>
      <c r="M18" s="169"/>
      <c r="N18" s="147"/>
      <c r="O18" s="109"/>
      <c r="P18" s="109"/>
      <c r="Q18" s="169"/>
      <c r="R18" s="147"/>
      <c r="S18" s="109"/>
      <c r="T18" s="109"/>
      <c r="U18" s="169"/>
      <c r="V18" s="147"/>
      <c r="W18" s="109"/>
      <c r="X18" s="109"/>
      <c r="Y18" s="169"/>
      <c r="Z18" s="147"/>
      <c r="AA18" s="109"/>
      <c r="AB18" s="109"/>
      <c r="AC18" s="169"/>
      <c r="AD18" s="147"/>
      <c r="AE18" s="109"/>
      <c r="AF18" s="109"/>
      <c r="AG18" s="169"/>
      <c r="AH18" s="147"/>
      <c r="AI18" s="109"/>
      <c r="AJ18" s="109"/>
      <c r="AK18" s="169"/>
      <c r="AL18" s="109"/>
      <c r="AM18" s="109"/>
      <c r="AN18" s="109"/>
      <c r="AO18" s="169"/>
    </row>
    <row r="19" spans="1:41" x14ac:dyDescent="0.3">
      <c r="A19" s="170" t="s">
        <v>278</v>
      </c>
      <c r="B19" s="155" t="s">
        <v>69</v>
      </c>
      <c r="C19" s="156" t="s">
        <v>70</v>
      </c>
      <c r="D19" s="156" t="s">
        <v>71</v>
      </c>
      <c r="E19" s="157" t="s">
        <v>72</v>
      </c>
      <c r="F19" s="155" t="s">
        <v>69</v>
      </c>
      <c r="G19" s="156" t="s">
        <v>70</v>
      </c>
      <c r="H19" s="156" t="s">
        <v>71</v>
      </c>
      <c r="I19" s="157" t="s">
        <v>72</v>
      </c>
      <c r="J19" s="155" t="s">
        <v>69</v>
      </c>
      <c r="K19" s="156" t="s">
        <v>70</v>
      </c>
      <c r="L19" s="156" t="s">
        <v>71</v>
      </c>
      <c r="M19" s="157" t="s">
        <v>72</v>
      </c>
      <c r="N19" s="155" t="s">
        <v>69</v>
      </c>
      <c r="O19" s="156" t="s">
        <v>70</v>
      </c>
      <c r="P19" s="156" t="s">
        <v>71</v>
      </c>
      <c r="Q19" s="157" t="s">
        <v>72</v>
      </c>
      <c r="R19" s="155" t="s">
        <v>69</v>
      </c>
      <c r="S19" s="156" t="s">
        <v>70</v>
      </c>
      <c r="T19" s="156" t="s">
        <v>71</v>
      </c>
      <c r="U19" s="157" t="s">
        <v>72</v>
      </c>
      <c r="V19" s="155" t="s">
        <v>69</v>
      </c>
      <c r="W19" s="156" t="s">
        <v>70</v>
      </c>
      <c r="X19" s="156" t="s">
        <v>71</v>
      </c>
      <c r="Y19" s="157" t="s">
        <v>72</v>
      </c>
      <c r="Z19" s="155" t="s">
        <v>69</v>
      </c>
      <c r="AA19" s="156" t="s">
        <v>70</v>
      </c>
      <c r="AB19" s="156" t="s">
        <v>71</v>
      </c>
      <c r="AC19" s="157" t="s">
        <v>72</v>
      </c>
      <c r="AD19" s="155" t="s">
        <v>69</v>
      </c>
      <c r="AE19" s="156" t="s">
        <v>70</v>
      </c>
      <c r="AF19" s="156" t="s">
        <v>71</v>
      </c>
      <c r="AG19" s="157" t="s">
        <v>72</v>
      </c>
      <c r="AH19" s="155" t="s">
        <v>69</v>
      </c>
      <c r="AI19" s="156" t="s">
        <v>70</v>
      </c>
      <c r="AJ19" s="156" t="s">
        <v>71</v>
      </c>
      <c r="AK19" s="38" t="s">
        <v>72</v>
      </c>
      <c r="AL19" s="36" t="s">
        <v>69</v>
      </c>
      <c r="AM19" s="156" t="s">
        <v>70</v>
      </c>
      <c r="AN19" s="156" t="s">
        <v>71</v>
      </c>
      <c r="AO19" s="38"/>
    </row>
    <row r="20" spans="1:41" x14ac:dyDescent="0.3">
      <c r="A20" s="162" t="s">
        <v>145</v>
      </c>
      <c r="B20" s="163">
        <v>1857</v>
      </c>
      <c r="C20" s="47">
        <v>1884</v>
      </c>
      <c r="D20" s="47">
        <v>1798</v>
      </c>
      <c r="E20" s="164">
        <v>1764</v>
      </c>
      <c r="F20" s="163">
        <v>1699</v>
      </c>
      <c r="G20" s="47">
        <v>1982</v>
      </c>
      <c r="H20" s="47">
        <v>2011</v>
      </c>
      <c r="I20" s="164">
        <v>1959</v>
      </c>
      <c r="J20" s="163">
        <v>2020</v>
      </c>
      <c r="K20" s="47">
        <v>2215</v>
      </c>
      <c r="L20" s="47">
        <v>2307</v>
      </c>
      <c r="M20" s="164">
        <v>2191</v>
      </c>
      <c r="N20" s="163">
        <v>2208</v>
      </c>
      <c r="O20" s="47">
        <v>1790</v>
      </c>
      <c r="P20" s="47">
        <v>1966</v>
      </c>
      <c r="Q20" s="164">
        <v>1929</v>
      </c>
      <c r="R20" s="163">
        <v>1974</v>
      </c>
      <c r="S20" s="47">
        <v>2146</v>
      </c>
      <c r="T20" s="47">
        <v>2238</v>
      </c>
      <c r="U20" s="164">
        <v>2205</v>
      </c>
      <c r="V20" s="163">
        <v>2482.668729406796</v>
      </c>
      <c r="W20" s="47">
        <v>2756.4885428787779</v>
      </c>
      <c r="X20" s="47">
        <v>2938.9665242309211</v>
      </c>
      <c r="Y20" s="164">
        <v>2806.315658434281</v>
      </c>
      <c r="Z20" s="163">
        <v>3051</v>
      </c>
      <c r="AA20" s="47">
        <v>3502</v>
      </c>
      <c r="AB20" s="47">
        <v>4700.488650272363</v>
      </c>
      <c r="AC20" s="164">
        <v>4437.4317858824052</v>
      </c>
      <c r="AD20" s="163">
        <v>4529.7880231380168</v>
      </c>
      <c r="AE20" s="47">
        <v>5003</v>
      </c>
      <c r="AF20" s="47">
        <v>6941</v>
      </c>
      <c r="AG20" s="182">
        <v>5296</v>
      </c>
      <c r="AH20" s="163">
        <v>5392</v>
      </c>
      <c r="AI20" s="47">
        <v>5382</v>
      </c>
      <c r="AJ20" s="47">
        <v>5211</v>
      </c>
      <c r="AK20" s="164">
        <v>4255</v>
      </c>
      <c r="AL20" s="47">
        <v>4966</v>
      </c>
      <c r="AM20" s="47">
        <v>5550</v>
      </c>
      <c r="AN20" s="47">
        <v>5586</v>
      </c>
      <c r="AO20" s="164"/>
    </row>
    <row r="21" spans="1:41" x14ac:dyDescent="0.3">
      <c r="A21" s="165" t="s">
        <v>146</v>
      </c>
      <c r="B21" s="166">
        <v>635</v>
      </c>
      <c r="C21" s="51">
        <v>671</v>
      </c>
      <c r="D21" s="51">
        <v>650</v>
      </c>
      <c r="E21" s="167">
        <v>703</v>
      </c>
      <c r="F21" s="166">
        <v>757</v>
      </c>
      <c r="G21" s="51">
        <v>914</v>
      </c>
      <c r="H21" s="51">
        <v>1009</v>
      </c>
      <c r="I21" s="167">
        <v>1195</v>
      </c>
      <c r="J21" s="166">
        <v>1280</v>
      </c>
      <c r="K21" s="51">
        <v>1312</v>
      </c>
      <c r="L21" s="51">
        <v>1333</v>
      </c>
      <c r="M21" s="167">
        <v>1414</v>
      </c>
      <c r="N21" s="166">
        <v>1302</v>
      </c>
      <c r="O21" s="51">
        <v>1102</v>
      </c>
      <c r="P21" s="51">
        <v>1255</v>
      </c>
      <c r="Q21" s="167">
        <v>1200</v>
      </c>
      <c r="R21" s="166">
        <v>1136</v>
      </c>
      <c r="S21" s="51">
        <v>1242</v>
      </c>
      <c r="T21" s="51">
        <v>1432</v>
      </c>
      <c r="U21" s="167">
        <v>1537</v>
      </c>
      <c r="V21" s="166">
        <v>1643.8480855058656</v>
      </c>
      <c r="W21" s="51">
        <v>1819.0338730077601</v>
      </c>
      <c r="X21" s="51">
        <v>1948.704453256363</v>
      </c>
      <c r="Y21" s="167">
        <v>2020.0257212271408</v>
      </c>
      <c r="Z21" s="166">
        <v>2125</v>
      </c>
      <c r="AA21" s="51">
        <v>2104</v>
      </c>
      <c r="AB21" s="51">
        <v>2579.609098205291</v>
      </c>
      <c r="AC21" s="167">
        <v>2472.4327983661819</v>
      </c>
      <c r="AD21" s="166">
        <v>2465.6619611886863</v>
      </c>
      <c r="AE21" s="51">
        <v>2836</v>
      </c>
      <c r="AF21" s="51">
        <v>2660</v>
      </c>
      <c r="AG21" s="167">
        <v>2779</v>
      </c>
      <c r="AH21" s="166">
        <v>2703</v>
      </c>
      <c r="AI21" s="51">
        <v>2766</v>
      </c>
      <c r="AJ21" s="51">
        <v>2688</v>
      </c>
      <c r="AK21" s="167">
        <v>2426</v>
      </c>
      <c r="AL21" s="51">
        <v>2471</v>
      </c>
      <c r="AM21" s="51">
        <v>2741</v>
      </c>
      <c r="AN21" s="51">
        <v>3054</v>
      </c>
      <c r="AO21" s="167"/>
    </row>
    <row r="22" spans="1:41" x14ac:dyDescent="0.3">
      <c r="A22" s="165" t="s">
        <v>147</v>
      </c>
      <c r="B22" s="166">
        <v>2061</v>
      </c>
      <c r="C22" s="51">
        <v>2136</v>
      </c>
      <c r="D22" s="51">
        <v>1972</v>
      </c>
      <c r="E22" s="167">
        <v>1766</v>
      </c>
      <c r="F22" s="166">
        <v>1884</v>
      </c>
      <c r="G22" s="51">
        <v>2150</v>
      </c>
      <c r="H22" s="51">
        <v>2180</v>
      </c>
      <c r="I22" s="167">
        <v>2005</v>
      </c>
      <c r="J22" s="166">
        <v>1997</v>
      </c>
      <c r="K22" s="51">
        <v>2313</v>
      </c>
      <c r="L22" s="51">
        <v>2425</v>
      </c>
      <c r="M22" s="167">
        <v>2250</v>
      </c>
      <c r="N22" s="166">
        <v>1753</v>
      </c>
      <c r="O22" s="51">
        <v>1496</v>
      </c>
      <c r="P22" s="51">
        <v>1546</v>
      </c>
      <c r="Q22" s="167">
        <v>1430</v>
      </c>
      <c r="R22" s="166">
        <v>1487</v>
      </c>
      <c r="S22" s="51">
        <v>1584</v>
      </c>
      <c r="T22" s="51">
        <v>1718</v>
      </c>
      <c r="U22" s="167">
        <v>1770</v>
      </c>
      <c r="V22" s="166">
        <v>2098.9888345328036</v>
      </c>
      <c r="W22" s="51">
        <v>2439.9149406104584</v>
      </c>
      <c r="X22" s="51">
        <v>2732.2311981818316</v>
      </c>
      <c r="Y22" s="167">
        <v>2580.4740729999162</v>
      </c>
      <c r="Z22" s="166">
        <v>2667</v>
      </c>
      <c r="AA22" s="51">
        <v>2919</v>
      </c>
      <c r="AB22" s="51">
        <v>3786.5379018859126</v>
      </c>
      <c r="AC22" s="167">
        <v>3580.933005015791</v>
      </c>
      <c r="AD22" s="166">
        <v>3511.8929163555817</v>
      </c>
      <c r="AE22" s="51">
        <v>3695</v>
      </c>
      <c r="AF22" s="51">
        <v>1579</v>
      </c>
      <c r="AG22" s="167">
        <v>2932</v>
      </c>
      <c r="AH22" s="166">
        <v>3046</v>
      </c>
      <c r="AI22" s="51">
        <v>2975</v>
      </c>
      <c r="AJ22" s="51">
        <v>2910</v>
      </c>
      <c r="AK22" s="167">
        <v>3613</v>
      </c>
      <c r="AL22" s="51">
        <v>2892</v>
      </c>
      <c r="AM22" s="51">
        <v>3159</v>
      </c>
      <c r="AN22" s="51">
        <v>3163</v>
      </c>
      <c r="AO22" s="167"/>
    </row>
    <row r="23" spans="1:41" x14ac:dyDescent="0.3">
      <c r="A23" s="165" t="s">
        <v>148</v>
      </c>
      <c r="B23" s="166">
        <v>12</v>
      </c>
      <c r="C23" s="51">
        <v>13</v>
      </c>
      <c r="D23" s="51">
        <v>5</v>
      </c>
      <c r="E23" s="167">
        <v>11</v>
      </c>
      <c r="F23" s="166">
        <v>14</v>
      </c>
      <c r="G23" s="51">
        <v>32</v>
      </c>
      <c r="H23" s="51">
        <v>11</v>
      </c>
      <c r="I23" s="167">
        <v>13</v>
      </c>
      <c r="J23" s="166">
        <v>15</v>
      </c>
      <c r="K23" s="51">
        <v>20</v>
      </c>
      <c r="L23" s="51">
        <v>34</v>
      </c>
      <c r="M23" s="167">
        <v>45</v>
      </c>
      <c r="N23" s="166">
        <v>8</v>
      </c>
      <c r="O23" s="51">
        <v>9</v>
      </c>
      <c r="P23" s="51">
        <v>12</v>
      </c>
      <c r="Q23" s="167">
        <v>8</v>
      </c>
      <c r="R23" s="166">
        <v>7</v>
      </c>
      <c r="S23" s="51">
        <v>8</v>
      </c>
      <c r="T23" s="51">
        <v>13</v>
      </c>
      <c r="U23" s="167">
        <v>11</v>
      </c>
      <c r="V23" s="166">
        <v>15.120826704544317</v>
      </c>
      <c r="W23" s="51">
        <v>20.364349248738613</v>
      </c>
      <c r="X23" s="51">
        <v>20.040019677608104</v>
      </c>
      <c r="Y23" s="167">
        <v>20.58534611299223</v>
      </c>
      <c r="Z23" s="166">
        <v>18</v>
      </c>
      <c r="AA23" s="51">
        <v>24</v>
      </c>
      <c r="AB23" s="51">
        <v>23.866011295255067</v>
      </c>
      <c r="AC23" s="167">
        <v>17.663875934623174</v>
      </c>
      <c r="AD23" s="166">
        <v>25.13418170323315</v>
      </c>
      <c r="AE23" s="51">
        <v>27</v>
      </c>
      <c r="AF23" s="51">
        <v>34</v>
      </c>
      <c r="AG23" s="167">
        <v>27</v>
      </c>
      <c r="AH23" s="166">
        <v>29</v>
      </c>
      <c r="AI23" s="51">
        <v>43</v>
      </c>
      <c r="AJ23" s="51">
        <v>32</v>
      </c>
      <c r="AK23" s="167">
        <v>19</v>
      </c>
      <c r="AL23" s="51">
        <v>17</v>
      </c>
      <c r="AM23" s="51">
        <v>21</v>
      </c>
      <c r="AN23" s="51">
        <v>29</v>
      </c>
      <c r="AO23" s="167"/>
    </row>
    <row r="24" spans="1:41" x14ac:dyDescent="0.3">
      <c r="A24" s="168"/>
      <c r="B24" s="147"/>
      <c r="C24" s="109"/>
      <c r="D24" s="109"/>
      <c r="E24" s="169"/>
      <c r="F24" s="147"/>
      <c r="G24" s="109"/>
      <c r="H24" s="109"/>
      <c r="I24" s="169"/>
      <c r="J24" s="147"/>
      <c r="K24" s="109"/>
      <c r="L24" s="109"/>
      <c r="M24" s="169"/>
      <c r="N24" s="147"/>
      <c r="O24" s="109"/>
      <c r="P24" s="109"/>
      <c r="Q24" s="169"/>
      <c r="R24" s="147"/>
      <c r="S24" s="109"/>
      <c r="T24" s="109"/>
      <c r="U24" s="169"/>
      <c r="V24" s="147"/>
      <c r="W24" s="109"/>
      <c r="X24" s="109"/>
      <c r="Y24" s="169"/>
      <c r="Z24" s="147"/>
      <c r="AA24" s="109"/>
      <c r="AB24" s="109"/>
      <c r="AC24" s="169"/>
      <c r="AD24" s="147"/>
      <c r="AE24" s="109"/>
      <c r="AF24" s="109"/>
      <c r="AG24" s="169"/>
      <c r="AH24" s="147"/>
      <c r="AI24" s="109"/>
      <c r="AJ24" s="109"/>
      <c r="AK24" s="169"/>
      <c r="AL24" s="147"/>
      <c r="AM24" s="109"/>
      <c r="AN24" s="109"/>
      <c r="AO24" s="169"/>
    </row>
    <row r="25" spans="1:41" x14ac:dyDescent="0.3">
      <c r="A25" s="170" t="s">
        <v>76</v>
      </c>
      <c r="B25" s="155" t="s">
        <v>69</v>
      </c>
      <c r="C25" s="156" t="s">
        <v>70</v>
      </c>
      <c r="D25" s="156" t="s">
        <v>71</v>
      </c>
      <c r="E25" s="157" t="s">
        <v>72</v>
      </c>
      <c r="F25" s="155" t="s">
        <v>69</v>
      </c>
      <c r="G25" s="156" t="s">
        <v>70</v>
      </c>
      <c r="H25" s="156" t="s">
        <v>71</v>
      </c>
      <c r="I25" s="157" t="s">
        <v>72</v>
      </c>
      <c r="J25" s="155" t="s">
        <v>69</v>
      </c>
      <c r="K25" s="156" t="s">
        <v>70</v>
      </c>
      <c r="L25" s="156" t="s">
        <v>71</v>
      </c>
      <c r="M25" s="157" t="s">
        <v>72</v>
      </c>
      <c r="N25" s="155" t="s">
        <v>69</v>
      </c>
      <c r="O25" s="156" t="s">
        <v>70</v>
      </c>
      <c r="P25" s="156" t="s">
        <v>71</v>
      </c>
      <c r="Q25" s="157" t="s">
        <v>72</v>
      </c>
      <c r="R25" s="155" t="s">
        <v>69</v>
      </c>
      <c r="S25" s="156" t="s">
        <v>70</v>
      </c>
      <c r="T25" s="156" t="s">
        <v>71</v>
      </c>
      <c r="U25" s="157" t="s">
        <v>72</v>
      </c>
      <c r="V25" s="155" t="s">
        <v>69</v>
      </c>
      <c r="W25" s="156" t="s">
        <v>70</v>
      </c>
      <c r="X25" s="156" t="s">
        <v>71</v>
      </c>
      <c r="Y25" s="157" t="s">
        <v>72</v>
      </c>
      <c r="Z25" s="155" t="s">
        <v>69</v>
      </c>
      <c r="AA25" s="156" t="s">
        <v>70</v>
      </c>
      <c r="AB25" s="156" t="s">
        <v>71</v>
      </c>
      <c r="AC25" s="157" t="s">
        <v>72</v>
      </c>
      <c r="AD25" s="155" t="s">
        <v>69</v>
      </c>
      <c r="AE25" s="156" t="s">
        <v>70</v>
      </c>
      <c r="AF25" s="156" t="s">
        <v>71</v>
      </c>
      <c r="AG25" s="157" t="s">
        <v>72</v>
      </c>
      <c r="AH25" s="155" t="s">
        <v>69</v>
      </c>
      <c r="AI25" s="156" t="s">
        <v>70</v>
      </c>
      <c r="AJ25" s="156" t="s">
        <v>71</v>
      </c>
      <c r="AK25" s="38" t="s">
        <v>72</v>
      </c>
      <c r="AL25" s="155" t="s">
        <v>69</v>
      </c>
      <c r="AM25" s="156" t="s">
        <v>70</v>
      </c>
      <c r="AN25" s="156" t="s">
        <v>71</v>
      </c>
      <c r="AO25" s="38"/>
    </row>
    <row r="26" spans="1:41" x14ac:dyDescent="0.3">
      <c r="A26" s="162" t="s">
        <v>145</v>
      </c>
      <c r="B26" s="163">
        <v>1048</v>
      </c>
      <c r="C26" s="47">
        <v>1263</v>
      </c>
      <c r="D26" s="47">
        <v>1209</v>
      </c>
      <c r="E26" s="164">
        <v>1192</v>
      </c>
      <c r="F26" s="163">
        <v>1071</v>
      </c>
      <c r="G26" s="47">
        <v>1311</v>
      </c>
      <c r="H26" s="47">
        <v>1298</v>
      </c>
      <c r="I26" s="164">
        <v>1298</v>
      </c>
      <c r="J26" s="163">
        <v>1121</v>
      </c>
      <c r="K26" s="47">
        <v>1291</v>
      </c>
      <c r="L26" s="47">
        <v>1329</v>
      </c>
      <c r="M26" s="164">
        <v>1294</v>
      </c>
      <c r="N26" s="163">
        <v>893</v>
      </c>
      <c r="O26" s="47">
        <v>1133</v>
      </c>
      <c r="P26" s="47">
        <v>1171</v>
      </c>
      <c r="Q26" s="164">
        <v>1161</v>
      </c>
      <c r="R26" s="163">
        <v>916</v>
      </c>
      <c r="S26" s="47">
        <v>1120</v>
      </c>
      <c r="T26" s="47">
        <v>1085</v>
      </c>
      <c r="U26" s="164">
        <v>1167</v>
      </c>
      <c r="V26" s="163">
        <v>1014.4058462852523</v>
      </c>
      <c r="W26" s="47">
        <v>1181.6913427350878</v>
      </c>
      <c r="X26" s="47">
        <v>1565.2104355249928</v>
      </c>
      <c r="Y26" s="164">
        <v>1244.1125586193741</v>
      </c>
      <c r="Z26" s="163">
        <v>1249</v>
      </c>
      <c r="AA26" s="47">
        <v>1345</v>
      </c>
      <c r="AB26" s="47">
        <v>1365.4374464241805</v>
      </c>
      <c r="AC26" s="164">
        <v>1325.2993961444697</v>
      </c>
      <c r="AD26" s="163">
        <v>1180.2909347161221</v>
      </c>
      <c r="AE26" s="47">
        <v>1371</v>
      </c>
      <c r="AF26" s="47">
        <v>1382</v>
      </c>
      <c r="AG26" s="164">
        <v>1202</v>
      </c>
      <c r="AH26" s="163">
        <v>1111</v>
      </c>
      <c r="AI26" s="47">
        <v>1190</v>
      </c>
      <c r="AJ26" s="47">
        <v>1152</v>
      </c>
      <c r="AK26" s="164">
        <v>1118</v>
      </c>
      <c r="AL26" s="163">
        <v>980</v>
      </c>
      <c r="AM26" s="47">
        <v>1151</v>
      </c>
      <c r="AN26" s="47">
        <v>1223</v>
      </c>
      <c r="AO26" s="164"/>
    </row>
    <row r="27" spans="1:41" x14ac:dyDescent="0.3">
      <c r="A27" s="165" t="s">
        <v>146</v>
      </c>
      <c r="B27" s="166">
        <v>384</v>
      </c>
      <c r="C27" s="51">
        <v>465</v>
      </c>
      <c r="D27" s="51">
        <v>494</v>
      </c>
      <c r="E27" s="167">
        <v>484</v>
      </c>
      <c r="F27" s="166">
        <v>418</v>
      </c>
      <c r="G27" s="51">
        <v>576</v>
      </c>
      <c r="H27" s="51">
        <v>632</v>
      </c>
      <c r="I27" s="167">
        <v>705</v>
      </c>
      <c r="J27" s="166">
        <v>573</v>
      </c>
      <c r="K27" s="51">
        <v>720</v>
      </c>
      <c r="L27" s="51">
        <v>612</v>
      </c>
      <c r="M27" s="167">
        <v>586</v>
      </c>
      <c r="N27" s="166">
        <v>262</v>
      </c>
      <c r="O27" s="51">
        <v>550</v>
      </c>
      <c r="P27" s="51">
        <v>524</v>
      </c>
      <c r="Q27" s="167">
        <v>580</v>
      </c>
      <c r="R27" s="166">
        <v>384</v>
      </c>
      <c r="S27" s="51">
        <v>505</v>
      </c>
      <c r="T27" s="51">
        <v>549</v>
      </c>
      <c r="U27" s="167">
        <v>640</v>
      </c>
      <c r="V27" s="166">
        <v>445.31632308528583</v>
      </c>
      <c r="W27" s="51">
        <v>584.2773283604015</v>
      </c>
      <c r="X27" s="51">
        <v>714.51385170571325</v>
      </c>
      <c r="Y27" s="167">
        <v>751.57806826625915</v>
      </c>
      <c r="Z27" s="166">
        <v>611</v>
      </c>
      <c r="AA27" s="51">
        <v>636</v>
      </c>
      <c r="AB27" s="51">
        <v>458.83361773080674</v>
      </c>
      <c r="AC27" s="167">
        <v>487.49775374297172</v>
      </c>
      <c r="AD27" s="166">
        <v>375.94231427739015</v>
      </c>
      <c r="AE27" s="51">
        <v>419</v>
      </c>
      <c r="AF27" s="51">
        <v>418</v>
      </c>
      <c r="AG27" s="167">
        <v>423</v>
      </c>
      <c r="AH27" s="166">
        <v>346</v>
      </c>
      <c r="AI27" s="51">
        <v>405</v>
      </c>
      <c r="AJ27" s="51">
        <v>429</v>
      </c>
      <c r="AK27" s="167">
        <v>316</v>
      </c>
      <c r="AL27" s="166">
        <v>340</v>
      </c>
      <c r="AM27" s="51">
        <v>395</v>
      </c>
      <c r="AN27" s="51">
        <v>400</v>
      </c>
      <c r="AO27" s="167"/>
    </row>
    <row r="28" spans="1:41" x14ac:dyDescent="0.3">
      <c r="A28" s="165" t="s">
        <v>147</v>
      </c>
      <c r="B28" s="166">
        <v>483</v>
      </c>
      <c r="C28" s="51">
        <v>715</v>
      </c>
      <c r="D28" s="51">
        <v>742</v>
      </c>
      <c r="E28" s="167">
        <v>721</v>
      </c>
      <c r="F28" s="166">
        <v>465</v>
      </c>
      <c r="G28" s="51">
        <v>715</v>
      </c>
      <c r="H28" s="51">
        <v>699</v>
      </c>
      <c r="I28" s="167">
        <v>749</v>
      </c>
      <c r="J28" s="166">
        <v>522</v>
      </c>
      <c r="K28" s="51">
        <v>904</v>
      </c>
      <c r="L28" s="51">
        <v>925</v>
      </c>
      <c r="M28" s="167">
        <v>792</v>
      </c>
      <c r="N28" s="166">
        <v>421</v>
      </c>
      <c r="O28" s="51">
        <v>658</v>
      </c>
      <c r="P28" s="51">
        <v>762</v>
      </c>
      <c r="Q28" s="167">
        <v>657</v>
      </c>
      <c r="R28" s="166">
        <v>456</v>
      </c>
      <c r="S28" s="51">
        <v>596</v>
      </c>
      <c r="T28" s="51">
        <v>610</v>
      </c>
      <c r="U28" s="167">
        <v>578</v>
      </c>
      <c r="V28" s="166">
        <v>375.45482307599599</v>
      </c>
      <c r="W28" s="51">
        <v>561.01173113289792</v>
      </c>
      <c r="X28" s="51">
        <v>592.14516795369582</v>
      </c>
      <c r="Y28" s="167">
        <v>618.05828313039001</v>
      </c>
      <c r="Z28" s="166">
        <v>517</v>
      </c>
      <c r="AA28" s="51">
        <v>738</v>
      </c>
      <c r="AB28" s="51">
        <v>753.75890092021211</v>
      </c>
      <c r="AC28" s="167">
        <v>598.13097493538669</v>
      </c>
      <c r="AD28" s="166">
        <v>451.36617108450611</v>
      </c>
      <c r="AE28" s="51">
        <v>622</v>
      </c>
      <c r="AF28" s="51">
        <v>608</v>
      </c>
      <c r="AG28" s="167">
        <v>575</v>
      </c>
      <c r="AH28" s="166">
        <v>459</v>
      </c>
      <c r="AI28" s="51">
        <v>593</v>
      </c>
      <c r="AJ28" s="51">
        <v>524</v>
      </c>
      <c r="AK28" s="167">
        <v>447</v>
      </c>
      <c r="AL28" s="166">
        <v>391</v>
      </c>
      <c r="AM28" s="51">
        <v>517</v>
      </c>
      <c r="AN28" s="51">
        <v>572</v>
      </c>
      <c r="AO28" s="167"/>
    </row>
    <row r="29" spans="1:41" x14ac:dyDescent="0.3">
      <c r="A29" s="165" t="s">
        <v>148</v>
      </c>
      <c r="B29" s="166">
        <v>2</v>
      </c>
      <c r="C29" s="51">
        <v>3</v>
      </c>
      <c r="D29" s="51">
        <v>3</v>
      </c>
      <c r="E29" s="167">
        <v>4</v>
      </c>
      <c r="F29" s="166">
        <v>5</v>
      </c>
      <c r="G29" s="51">
        <v>5</v>
      </c>
      <c r="H29" s="51">
        <v>-2</v>
      </c>
      <c r="I29" s="167">
        <v>3</v>
      </c>
      <c r="J29" s="166">
        <v>4</v>
      </c>
      <c r="K29" s="51">
        <v>3</v>
      </c>
      <c r="L29" s="51">
        <v>7</v>
      </c>
      <c r="M29" s="167">
        <v>4</v>
      </c>
      <c r="N29" s="166">
        <v>12</v>
      </c>
      <c r="O29" s="51">
        <v>17</v>
      </c>
      <c r="P29" s="51">
        <v>22</v>
      </c>
      <c r="Q29" s="167">
        <v>20</v>
      </c>
      <c r="R29" s="166">
        <v>17</v>
      </c>
      <c r="S29" s="51">
        <v>23</v>
      </c>
      <c r="T29" s="51">
        <v>27</v>
      </c>
      <c r="U29" s="167">
        <v>46</v>
      </c>
      <c r="V29" s="166">
        <v>44.052090732087407</v>
      </c>
      <c r="W29" s="51">
        <v>52.503972612651701</v>
      </c>
      <c r="X29" s="51">
        <v>45.651084269440133</v>
      </c>
      <c r="Y29" s="167">
        <v>34.164254515302751</v>
      </c>
      <c r="Z29" s="166">
        <v>35</v>
      </c>
      <c r="AA29" s="51">
        <v>46</v>
      </c>
      <c r="AB29" s="51">
        <v>62.190876618637027</v>
      </c>
      <c r="AC29" s="167">
        <v>56.583372398847985</v>
      </c>
      <c r="AD29" s="166">
        <v>40.892038837370997</v>
      </c>
      <c r="AE29" s="51">
        <v>17</v>
      </c>
      <c r="AF29" s="51">
        <v>17</v>
      </c>
      <c r="AG29" s="167">
        <v>17</v>
      </c>
      <c r="AH29" s="166">
        <v>20</v>
      </c>
      <c r="AI29" s="51">
        <v>9</v>
      </c>
      <c r="AJ29" s="51">
        <v>14</v>
      </c>
      <c r="AK29" s="167">
        <v>13</v>
      </c>
      <c r="AL29" s="166">
        <v>20</v>
      </c>
      <c r="AM29" s="51">
        <v>21</v>
      </c>
      <c r="AN29" s="51">
        <v>19</v>
      </c>
      <c r="AO29" s="167"/>
    </row>
    <row r="30" spans="1:41" x14ac:dyDescent="0.3">
      <c r="A30" s="168"/>
      <c r="B30" s="147"/>
      <c r="C30" s="109"/>
      <c r="D30" s="109"/>
      <c r="E30" s="169"/>
      <c r="F30" s="147"/>
      <c r="G30" s="109"/>
      <c r="H30" s="109"/>
      <c r="I30" s="169"/>
      <c r="J30" s="147"/>
      <c r="K30" s="109"/>
      <c r="L30" s="109"/>
      <c r="M30" s="169"/>
      <c r="N30" s="147"/>
      <c r="O30" s="109"/>
      <c r="P30" s="109"/>
      <c r="Q30" s="169"/>
      <c r="R30" s="147"/>
      <c r="S30" s="109"/>
      <c r="T30" s="109"/>
      <c r="U30" s="169"/>
      <c r="V30" s="147"/>
      <c r="W30" s="109"/>
      <c r="X30" s="109"/>
      <c r="Y30" s="169"/>
      <c r="Z30" s="147"/>
      <c r="AA30" s="109"/>
      <c r="AB30" s="109"/>
      <c r="AC30" s="169"/>
      <c r="AD30" s="147"/>
      <c r="AE30" s="109"/>
      <c r="AF30" s="109"/>
      <c r="AG30" s="169"/>
      <c r="AH30" s="147"/>
      <c r="AI30" s="109"/>
      <c r="AJ30" s="109"/>
      <c r="AK30" s="169"/>
      <c r="AL30" s="147"/>
      <c r="AM30" s="109"/>
      <c r="AN30" s="109"/>
      <c r="AO30" s="169"/>
    </row>
    <row r="31" spans="1:41" x14ac:dyDescent="0.3">
      <c r="A31" s="170" t="s">
        <v>143</v>
      </c>
      <c r="B31" s="155" t="s">
        <v>69</v>
      </c>
      <c r="C31" s="156" t="s">
        <v>70</v>
      </c>
      <c r="D31" s="156" t="s">
        <v>71</v>
      </c>
      <c r="E31" s="157" t="s">
        <v>72</v>
      </c>
      <c r="F31" s="155" t="s">
        <v>69</v>
      </c>
      <c r="G31" s="156" t="s">
        <v>70</v>
      </c>
      <c r="H31" s="156" t="s">
        <v>71</v>
      </c>
      <c r="I31" s="157" t="s">
        <v>72</v>
      </c>
      <c r="J31" s="155" t="s">
        <v>69</v>
      </c>
      <c r="K31" s="156" t="s">
        <v>70</v>
      </c>
      <c r="L31" s="156" t="s">
        <v>71</v>
      </c>
      <c r="M31" s="157" t="s">
        <v>72</v>
      </c>
      <c r="N31" s="155" t="s">
        <v>69</v>
      </c>
      <c r="O31" s="156" t="s">
        <v>70</v>
      </c>
      <c r="P31" s="156" t="s">
        <v>71</v>
      </c>
      <c r="Q31" s="157" t="s">
        <v>72</v>
      </c>
      <c r="R31" s="155" t="s">
        <v>69</v>
      </c>
      <c r="S31" s="156" t="s">
        <v>70</v>
      </c>
      <c r="T31" s="156" t="s">
        <v>71</v>
      </c>
      <c r="U31" s="157" t="s">
        <v>72</v>
      </c>
      <c r="V31" s="155" t="s">
        <v>69</v>
      </c>
      <c r="W31" s="156" t="s">
        <v>70</v>
      </c>
      <c r="X31" s="156" t="s">
        <v>71</v>
      </c>
      <c r="Y31" s="157" t="s">
        <v>72</v>
      </c>
      <c r="Z31" s="155" t="s">
        <v>69</v>
      </c>
      <c r="AA31" s="156" t="s">
        <v>70</v>
      </c>
      <c r="AB31" s="156" t="s">
        <v>71</v>
      </c>
      <c r="AC31" s="157" t="s">
        <v>72</v>
      </c>
      <c r="AD31" s="155" t="s">
        <v>69</v>
      </c>
      <c r="AE31" s="156" t="s">
        <v>70</v>
      </c>
      <c r="AF31" s="156" t="s">
        <v>71</v>
      </c>
      <c r="AG31" s="157" t="s">
        <v>72</v>
      </c>
      <c r="AH31" s="155" t="s">
        <v>69</v>
      </c>
      <c r="AI31" s="156" t="s">
        <v>70</v>
      </c>
      <c r="AJ31" s="156" t="s">
        <v>71</v>
      </c>
      <c r="AK31" s="38" t="s">
        <v>72</v>
      </c>
      <c r="AL31" s="155" t="s">
        <v>69</v>
      </c>
      <c r="AM31" s="156" t="s">
        <v>70</v>
      </c>
      <c r="AN31" s="156" t="s">
        <v>71</v>
      </c>
      <c r="AO31" s="38"/>
    </row>
    <row r="32" spans="1:41" x14ac:dyDescent="0.3">
      <c r="A32" s="162" t="s">
        <v>145</v>
      </c>
      <c r="B32" s="163">
        <v>22</v>
      </c>
      <c r="C32" s="47">
        <v>31</v>
      </c>
      <c r="D32" s="47">
        <v>-29</v>
      </c>
      <c r="E32" s="164">
        <v>9</v>
      </c>
      <c r="F32" s="163">
        <v>7</v>
      </c>
      <c r="G32" s="47">
        <v>7</v>
      </c>
      <c r="H32" s="47">
        <v>-7</v>
      </c>
      <c r="I32" s="164">
        <v>3</v>
      </c>
      <c r="J32" s="163">
        <v>2</v>
      </c>
      <c r="K32" s="47">
        <v>33</v>
      </c>
      <c r="L32" s="47">
        <v>66</v>
      </c>
      <c r="M32" s="164">
        <v>84</v>
      </c>
      <c r="N32" s="163">
        <v>85</v>
      </c>
      <c r="O32" s="47">
        <v>70</v>
      </c>
      <c r="P32" s="47">
        <v>71</v>
      </c>
      <c r="Q32" s="164">
        <v>65</v>
      </c>
      <c r="R32" s="163">
        <v>79</v>
      </c>
      <c r="S32" s="47">
        <v>87</v>
      </c>
      <c r="T32" s="47">
        <v>73</v>
      </c>
      <c r="U32" s="164">
        <v>57</v>
      </c>
      <c r="V32" s="163">
        <v>73.095334473656223</v>
      </c>
      <c r="W32" s="47">
        <v>96.989504445779616</v>
      </c>
      <c r="X32" s="47">
        <v>99.27294384395465</v>
      </c>
      <c r="Y32" s="164">
        <v>102.23404893802051</v>
      </c>
      <c r="Z32" s="163">
        <v>98</v>
      </c>
      <c r="AA32" s="47">
        <v>103</v>
      </c>
      <c r="AB32" s="47">
        <v>107.73654762677656</v>
      </c>
      <c r="AC32" s="164">
        <v>106.71435831111376</v>
      </c>
      <c r="AD32" s="163">
        <v>111.98776718101344</v>
      </c>
      <c r="AE32" s="47">
        <v>118</v>
      </c>
      <c r="AF32" s="47">
        <v>109</v>
      </c>
      <c r="AG32" s="164">
        <v>105</v>
      </c>
      <c r="AH32" s="163">
        <v>105</v>
      </c>
      <c r="AI32" s="47">
        <v>102</v>
      </c>
      <c r="AJ32" s="47">
        <v>111</v>
      </c>
      <c r="AK32" s="164">
        <v>112</v>
      </c>
      <c r="AL32" s="163">
        <v>105</v>
      </c>
      <c r="AM32" s="47">
        <v>89</v>
      </c>
      <c r="AN32" s="47">
        <v>132</v>
      </c>
      <c r="AO32" s="164"/>
    </row>
    <row r="33" spans="1:41" x14ac:dyDescent="0.3">
      <c r="A33" s="165" t="s">
        <v>146</v>
      </c>
      <c r="B33" s="166">
        <v>2432</v>
      </c>
      <c r="C33" s="51">
        <v>2609</v>
      </c>
      <c r="D33" s="51">
        <v>2446</v>
      </c>
      <c r="E33" s="167">
        <v>2826</v>
      </c>
      <c r="F33" s="166">
        <v>2426</v>
      </c>
      <c r="G33" s="51">
        <v>2864</v>
      </c>
      <c r="H33" s="51">
        <v>3006</v>
      </c>
      <c r="I33" s="167">
        <v>3599</v>
      </c>
      <c r="J33" s="166">
        <v>3330</v>
      </c>
      <c r="K33" s="51">
        <v>3676</v>
      </c>
      <c r="L33" s="51">
        <v>3843</v>
      </c>
      <c r="M33" s="167">
        <v>4240</v>
      </c>
      <c r="N33" s="166">
        <v>3782</v>
      </c>
      <c r="O33" s="51">
        <v>3130</v>
      </c>
      <c r="P33" s="51">
        <v>3461</v>
      </c>
      <c r="Q33" s="167">
        <v>3471</v>
      </c>
      <c r="R33" s="166">
        <v>3211</v>
      </c>
      <c r="S33" s="51">
        <v>3529</v>
      </c>
      <c r="T33" s="51">
        <v>3649</v>
      </c>
      <c r="U33" s="167">
        <v>3894</v>
      </c>
      <c r="V33" s="166">
        <v>3975.4988647083565</v>
      </c>
      <c r="W33" s="51">
        <v>4316.4241609465644</v>
      </c>
      <c r="X33" s="51">
        <v>5038.4333602266579</v>
      </c>
      <c r="Y33" s="167">
        <v>5627.529340028751</v>
      </c>
      <c r="Z33" s="166">
        <v>5433</v>
      </c>
      <c r="AA33" s="51">
        <v>5732</v>
      </c>
      <c r="AB33" s="51">
        <v>5612.3056439525881</v>
      </c>
      <c r="AC33" s="167">
        <v>5732.8135819745385</v>
      </c>
      <c r="AD33" s="166">
        <v>5304.5382181990444</v>
      </c>
      <c r="AE33" s="51">
        <v>5834</v>
      </c>
      <c r="AF33" s="51">
        <v>6201</v>
      </c>
      <c r="AG33" s="167">
        <v>6369</v>
      </c>
      <c r="AH33" s="166">
        <v>6121</v>
      </c>
      <c r="AI33" s="51">
        <v>6250</v>
      </c>
      <c r="AJ33" s="51">
        <v>6614</v>
      </c>
      <c r="AK33" s="167">
        <v>6647</v>
      </c>
      <c r="AL33" s="166">
        <v>5879</v>
      </c>
      <c r="AM33" s="51">
        <v>6501</v>
      </c>
      <c r="AN33" s="51">
        <v>6969</v>
      </c>
      <c r="AO33" s="167"/>
    </row>
    <row r="34" spans="1:41" x14ac:dyDescent="0.3">
      <c r="A34" s="165" t="s">
        <v>147</v>
      </c>
      <c r="B34" s="166"/>
      <c r="C34" s="51"/>
      <c r="D34" s="51"/>
      <c r="E34" s="167"/>
      <c r="F34" s="166"/>
      <c r="G34" s="51"/>
      <c r="H34" s="51">
        <v>1</v>
      </c>
      <c r="I34" s="167">
        <v>0</v>
      </c>
      <c r="J34" s="166">
        <v>16</v>
      </c>
      <c r="K34" s="51">
        <v>-4</v>
      </c>
      <c r="L34" s="51">
        <v>82</v>
      </c>
      <c r="M34" s="167">
        <v>53</v>
      </c>
      <c r="N34" s="166">
        <v>67</v>
      </c>
      <c r="O34" s="51">
        <v>52</v>
      </c>
      <c r="P34" s="51">
        <v>-104</v>
      </c>
      <c r="Q34" s="167">
        <v>8</v>
      </c>
      <c r="R34" s="166">
        <v>12</v>
      </c>
      <c r="S34" s="51">
        <v>25</v>
      </c>
      <c r="T34" s="51">
        <v>-17</v>
      </c>
      <c r="U34" s="167">
        <v>7</v>
      </c>
      <c r="V34" s="166">
        <v>2.5573466759484229</v>
      </c>
      <c r="W34" s="51">
        <v>3.6878689987327147</v>
      </c>
      <c r="X34" s="51">
        <v>4.2543595207842095</v>
      </c>
      <c r="Y34" s="167">
        <v>4.2357424146776994</v>
      </c>
      <c r="Z34" s="166">
        <v>51</v>
      </c>
      <c r="AA34" s="51">
        <v>33</v>
      </c>
      <c r="AB34" s="51">
        <v>43.201664751348034</v>
      </c>
      <c r="AC34" s="167">
        <v>45.870218770465826</v>
      </c>
      <c r="AD34" s="166">
        <v>16.846780533954025</v>
      </c>
      <c r="AE34" s="51">
        <v>-12</v>
      </c>
      <c r="AF34" s="51">
        <v>3</v>
      </c>
      <c r="AG34" s="167">
        <v>20</v>
      </c>
      <c r="AH34" s="166">
        <v>32</v>
      </c>
      <c r="AI34" s="51">
        <v>-25</v>
      </c>
      <c r="AJ34" s="51">
        <v>4</v>
      </c>
      <c r="AK34" s="167">
        <v>4</v>
      </c>
      <c r="AL34" s="166">
        <v>5</v>
      </c>
      <c r="AM34" s="51">
        <v>0</v>
      </c>
      <c r="AN34" s="51">
        <v>2</v>
      </c>
      <c r="AO34" s="167"/>
    </row>
    <row r="35" spans="1:41" x14ac:dyDescent="0.3">
      <c r="A35" s="165" t="s">
        <v>148</v>
      </c>
      <c r="B35" s="166">
        <v>28</v>
      </c>
      <c r="C35" s="51"/>
      <c r="D35" s="51"/>
      <c r="E35" s="167"/>
      <c r="F35" s="166">
        <v>43</v>
      </c>
      <c r="G35" s="51"/>
      <c r="H35" s="51"/>
      <c r="I35" s="167"/>
      <c r="J35" s="166"/>
      <c r="K35" s="51"/>
      <c r="L35" s="51"/>
      <c r="M35" s="167"/>
      <c r="N35" s="166"/>
      <c r="O35" s="51"/>
      <c r="P35" s="51"/>
      <c r="Q35" s="167"/>
      <c r="R35" s="166"/>
      <c r="S35" s="51"/>
      <c r="T35" s="51"/>
      <c r="U35" s="167"/>
      <c r="V35" s="166"/>
      <c r="W35" s="51"/>
      <c r="X35" s="51"/>
      <c r="Y35" s="167"/>
      <c r="Z35" s="166"/>
      <c r="AA35" s="51"/>
      <c r="AB35" s="51"/>
      <c r="AC35" s="167"/>
      <c r="AD35" s="166"/>
      <c r="AE35" s="51"/>
      <c r="AF35" s="51"/>
      <c r="AG35" s="167"/>
      <c r="AH35" s="166"/>
      <c r="AI35" s="51"/>
      <c r="AJ35" s="51"/>
      <c r="AK35" s="167"/>
      <c r="AL35" s="166"/>
      <c r="AM35" s="51"/>
      <c r="AN35" s="51"/>
      <c r="AO35" s="167"/>
    </row>
    <row r="36" spans="1:41" x14ac:dyDescent="0.3">
      <c r="A36" s="168"/>
      <c r="B36" s="147"/>
      <c r="C36" s="109"/>
      <c r="D36" s="109"/>
      <c r="E36" s="169"/>
      <c r="F36" s="147"/>
      <c r="G36" s="109"/>
      <c r="H36" s="109"/>
      <c r="I36" s="169"/>
      <c r="J36" s="147"/>
      <c r="K36" s="109"/>
      <c r="L36" s="109"/>
      <c r="M36" s="169"/>
      <c r="N36" s="147"/>
      <c r="O36" s="109"/>
      <c r="P36" s="109"/>
      <c r="Q36" s="169"/>
      <c r="R36" s="147"/>
      <c r="S36" s="109"/>
      <c r="T36" s="109"/>
      <c r="U36" s="169"/>
      <c r="V36" s="147"/>
      <c r="W36" s="109"/>
      <c r="X36" s="109"/>
      <c r="Y36" s="169"/>
      <c r="Z36" s="147"/>
      <c r="AA36" s="109"/>
      <c r="AB36" s="109"/>
      <c r="AC36" s="169"/>
      <c r="AD36" s="147"/>
      <c r="AE36" s="109"/>
      <c r="AF36" s="109"/>
      <c r="AG36" s="169"/>
      <c r="AH36" s="147"/>
      <c r="AI36" s="109"/>
      <c r="AJ36" s="109"/>
      <c r="AK36" s="169"/>
      <c r="AL36" s="147"/>
      <c r="AM36" s="109"/>
      <c r="AN36" s="109"/>
      <c r="AO36" s="169"/>
    </row>
    <row r="37" spans="1:41" x14ac:dyDescent="0.3">
      <c r="A37" s="170" t="s">
        <v>144</v>
      </c>
      <c r="B37" s="155" t="s">
        <v>69</v>
      </c>
      <c r="C37" s="156" t="s">
        <v>70</v>
      </c>
      <c r="D37" s="156" t="s">
        <v>71</v>
      </c>
      <c r="E37" s="157" t="s">
        <v>72</v>
      </c>
      <c r="F37" s="155" t="s">
        <v>69</v>
      </c>
      <c r="G37" s="156" t="s">
        <v>70</v>
      </c>
      <c r="H37" s="156" t="s">
        <v>71</v>
      </c>
      <c r="I37" s="157" t="s">
        <v>72</v>
      </c>
      <c r="J37" s="155" t="s">
        <v>69</v>
      </c>
      <c r="K37" s="156" t="s">
        <v>70</v>
      </c>
      <c r="L37" s="156" t="s">
        <v>71</v>
      </c>
      <c r="M37" s="157" t="s">
        <v>72</v>
      </c>
      <c r="N37" s="155" t="s">
        <v>69</v>
      </c>
      <c r="O37" s="156" t="s">
        <v>70</v>
      </c>
      <c r="P37" s="156" t="s">
        <v>71</v>
      </c>
      <c r="Q37" s="157" t="s">
        <v>72</v>
      </c>
      <c r="R37" s="155" t="s">
        <v>69</v>
      </c>
      <c r="S37" s="156" t="s">
        <v>70</v>
      </c>
      <c r="T37" s="156" t="s">
        <v>71</v>
      </c>
      <c r="U37" s="157" t="s">
        <v>72</v>
      </c>
      <c r="V37" s="155" t="s">
        <v>69</v>
      </c>
      <c r="W37" s="156" t="s">
        <v>70</v>
      </c>
      <c r="X37" s="156" t="s">
        <v>71</v>
      </c>
      <c r="Y37" s="157" t="s">
        <v>72</v>
      </c>
      <c r="Z37" s="155" t="s">
        <v>69</v>
      </c>
      <c r="AA37" s="156" t="s">
        <v>70</v>
      </c>
      <c r="AB37" s="156" t="s">
        <v>71</v>
      </c>
      <c r="AC37" s="157" t="s">
        <v>72</v>
      </c>
      <c r="AD37" s="155" t="s">
        <v>69</v>
      </c>
      <c r="AE37" s="156" t="s">
        <v>70</v>
      </c>
      <c r="AF37" s="156" t="s">
        <v>71</v>
      </c>
      <c r="AG37" s="157" t="s">
        <v>72</v>
      </c>
      <c r="AH37" s="155" t="s">
        <v>69</v>
      </c>
      <c r="AI37" s="156" t="s">
        <v>70</v>
      </c>
      <c r="AJ37" s="156" t="s">
        <v>71</v>
      </c>
      <c r="AK37" s="38" t="s">
        <v>72</v>
      </c>
      <c r="AL37" s="155" t="s">
        <v>69</v>
      </c>
      <c r="AM37" s="156" t="s">
        <v>70</v>
      </c>
      <c r="AN37" s="156" t="s">
        <v>71</v>
      </c>
      <c r="AO37" s="38"/>
    </row>
    <row r="38" spans="1:41" x14ac:dyDescent="0.3">
      <c r="A38" s="162" t="s">
        <v>145</v>
      </c>
      <c r="B38" s="163">
        <v>2</v>
      </c>
      <c r="C38" s="47">
        <v>2</v>
      </c>
      <c r="D38" s="47">
        <v>2</v>
      </c>
      <c r="E38" s="164">
        <v>4</v>
      </c>
      <c r="F38" s="163">
        <v>2</v>
      </c>
      <c r="G38" s="47">
        <v>2</v>
      </c>
      <c r="H38" s="47">
        <v>3</v>
      </c>
      <c r="I38" s="164">
        <v>2</v>
      </c>
      <c r="J38" s="163">
        <v>2</v>
      </c>
      <c r="K38" s="47">
        <v>2</v>
      </c>
      <c r="L38" s="47">
        <v>2</v>
      </c>
      <c r="M38" s="164">
        <v>2</v>
      </c>
      <c r="N38" s="163">
        <v>2</v>
      </c>
      <c r="O38" s="47">
        <v>1</v>
      </c>
      <c r="P38" s="47">
        <v>3</v>
      </c>
      <c r="Q38" s="164">
        <v>2</v>
      </c>
      <c r="R38" s="163">
        <v>2</v>
      </c>
      <c r="S38" s="47">
        <v>2</v>
      </c>
      <c r="T38" s="47">
        <v>2</v>
      </c>
      <c r="U38" s="164">
        <v>2</v>
      </c>
      <c r="V38" s="163">
        <v>2.1877826697818423</v>
      </c>
      <c r="W38" s="47">
        <v>2.1109010617396446</v>
      </c>
      <c r="X38" s="47">
        <v>1.8469318293156451</v>
      </c>
      <c r="Y38" s="164">
        <v>2.0322100583992393</v>
      </c>
      <c r="Z38" s="163">
        <v>3</v>
      </c>
      <c r="AA38" s="47">
        <v>2</v>
      </c>
      <c r="AB38" s="47">
        <v>1.8183722837455054</v>
      </c>
      <c r="AC38" s="164">
        <v>2.2189759927137547</v>
      </c>
      <c r="AD38" s="163">
        <v>1.6987633632193269</v>
      </c>
      <c r="AE38" s="47">
        <v>2</v>
      </c>
      <c r="AF38" s="47">
        <v>2</v>
      </c>
      <c r="AG38" s="164">
        <v>2</v>
      </c>
      <c r="AH38" s="163">
        <v>2</v>
      </c>
      <c r="AI38" s="47">
        <v>2</v>
      </c>
      <c r="AJ38" s="47">
        <v>2</v>
      </c>
      <c r="AK38" s="164">
        <v>2</v>
      </c>
      <c r="AL38" s="163">
        <v>2</v>
      </c>
      <c r="AM38" s="47">
        <v>2</v>
      </c>
      <c r="AN38" s="47">
        <v>2</v>
      </c>
      <c r="AO38" s="164"/>
    </row>
    <row r="39" spans="1:41" x14ac:dyDescent="0.3">
      <c r="A39" s="165" t="s">
        <v>146</v>
      </c>
      <c r="B39" s="166">
        <v>194</v>
      </c>
      <c r="C39" s="51">
        <v>150</v>
      </c>
      <c r="D39" s="51">
        <v>171</v>
      </c>
      <c r="E39" s="167">
        <v>189</v>
      </c>
      <c r="F39" s="166">
        <v>209</v>
      </c>
      <c r="G39" s="51">
        <v>207</v>
      </c>
      <c r="H39" s="51">
        <v>250</v>
      </c>
      <c r="I39" s="167">
        <v>225</v>
      </c>
      <c r="J39" s="166">
        <v>209</v>
      </c>
      <c r="K39" s="51">
        <v>155</v>
      </c>
      <c r="L39" s="51">
        <v>184</v>
      </c>
      <c r="M39" s="167">
        <v>199</v>
      </c>
      <c r="N39" s="166">
        <v>205</v>
      </c>
      <c r="O39" s="51">
        <v>147</v>
      </c>
      <c r="P39" s="51">
        <v>190</v>
      </c>
      <c r="Q39" s="167">
        <v>195</v>
      </c>
      <c r="R39" s="166">
        <v>271</v>
      </c>
      <c r="S39" s="51">
        <v>230</v>
      </c>
      <c r="T39" s="51">
        <v>277</v>
      </c>
      <c r="U39" s="167">
        <v>238</v>
      </c>
      <c r="V39" s="166">
        <v>266.69423160208004</v>
      </c>
      <c r="W39" s="51">
        <v>302.84139053549916</v>
      </c>
      <c r="X39" s="51">
        <v>314.08526800633894</v>
      </c>
      <c r="Y39" s="167">
        <v>295.43375730887783</v>
      </c>
      <c r="Z39" s="166">
        <v>320</v>
      </c>
      <c r="AA39" s="51">
        <v>310</v>
      </c>
      <c r="AB39" s="51">
        <v>325.85026793331798</v>
      </c>
      <c r="AC39" s="167">
        <v>348.71437023607513</v>
      </c>
      <c r="AD39" s="166">
        <v>304.194060163156</v>
      </c>
      <c r="AE39" s="51">
        <v>292</v>
      </c>
      <c r="AF39" s="51">
        <v>322</v>
      </c>
      <c r="AG39" s="167">
        <v>313</v>
      </c>
      <c r="AH39" s="166">
        <v>302</v>
      </c>
      <c r="AI39" s="51">
        <v>281</v>
      </c>
      <c r="AJ39" s="51">
        <v>296</v>
      </c>
      <c r="AK39" s="167">
        <v>289</v>
      </c>
      <c r="AL39" s="166">
        <v>259</v>
      </c>
      <c r="AM39" s="51">
        <v>249</v>
      </c>
      <c r="AN39" s="51">
        <v>259</v>
      </c>
      <c r="AO39" s="167"/>
    </row>
    <row r="40" spans="1:41" x14ac:dyDescent="0.3">
      <c r="A40" s="165" t="s">
        <v>147</v>
      </c>
      <c r="B40" s="166"/>
      <c r="C40" s="51"/>
      <c r="D40" s="51"/>
      <c r="E40" s="167"/>
      <c r="F40" s="166"/>
      <c r="G40" s="51"/>
      <c r="H40" s="51"/>
      <c r="I40" s="167"/>
      <c r="J40" s="166"/>
      <c r="K40" s="51"/>
      <c r="L40" s="51"/>
      <c r="M40" s="167"/>
      <c r="N40" s="166">
        <v>576</v>
      </c>
      <c r="O40" s="51">
        <v>610</v>
      </c>
      <c r="P40" s="51">
        <v>611</v>
      </c>
      <c r="Q40" s="167">
        <v>566</v>
      </c>
      <c r="R40" s="166">
        <v>690</v>
      </c>
      <c r="S40" s="51">
        <v>709</v>
      </c>
      <c r="T40" s="51">
        <v>754</v>
      </c>
      <c r="U40" s="167">
        <v>777</v>
      </c>
      <c r="V40" s="166">
        <v>938.16846708850574</v>
      </c>
      <c r="W40" s="51">
        <v>1060.099392636705</v>
      </c>
      <c r="X40" s="51">
        <v>1002.7141177802682</v>
      </c>
      <c r="Y40" s="167">
        <v>848.97910020336258</v>
      </c>
      <c r="Z40" s="166">
        <v>856</v>
      </c>
      <c r="AA40" s="51">
        <v>1108</v>
      </c>
      <c r="AB40" s="51">
        <v>1049.8243648031219</v>
      </c>
      <c r="AC40" s="167">
        <v>969.19096938155622</v>
      </c>
      <c r="AD40" s="166">
        <v>1011.6130843036311</v>
      </c>
      <c r="AE40" s="51">
        <v>1133</v>
      </c>
      <c r="AF40" s="51">
        <v>1132</v>
      </c>
      <c r="AG40" s="167">
        <v>1083</v>
      </c>
      <c r="AH40" s="166">
        <v>1215</v>
      </c>
      <c r="AI40" s="51">
        <v>1326</v>
      </c>
      <c r="AJ40" s="51">
        <v>1253</v>
      </c>
      <c r="AK40" s="167">
        <v>1028</v>
      </c>
      <c r="AL40" s="166">
        <v>1195</v>
      </c>
      <c r="AM40" s="51">
        <v>1314</v>
      </c>
      <c r="AN40" s="51">
        <v>1356</v>
      </c>
      <c r="AO40" s="167"/>
    </row>
    <row r="41" spans="1:41" x14ac:dyDescent="0.3">
      <c r="A41" s="165" t="s">
        <v>148</v>
      </c>
      <c r="B41" s="166">
        <v>4890</v>
      </c>
      <c r="C41" s="51">
        <v>5229</v>
      </c>
      <c r="D41" s="51">
        <v>5070</v>
      </c>
      <c r="E41" s="167">
        <v>5879</v>
      </c>
      <c r="F41" s="166">
        <v>5111</v>
      </c>
      <c r="G41" s="51">
        <v>5705</v>
      </c>
      <c r="H41" s="51">
        <v>5656</v>
      </c>
      <c r="I41" s="167">
        <v>6390</v>
      </c>
      <c r="J41" s="166">
        <v>5711</v>
      </c>
      <c r="K41" s="51">
        <v>6154</v>
      </c>
      <c r="L41" s="51">
        <v>6242</v>
      </c>
      <c r="M41" s="167">
        <v>6692</v>
      </c>
      <c r="N41" s="166">
        <v>5944</v>
      </c>
      <c r="O41" s="51">
        <v>5793</v>
      </c>
      <c r="P41" s="51">
        <v>6313</v>
      </c>
      <c r="Q41" s="167">
        <v>7164</v>
      </c>
      <c r="R41" s="166">
        <v>6536</v>
      </c>
      <c r="S41" s="51">
        <v>7066</v>
      </c>
      <c r="T41" s="51">
        <v>7025</v>
      </c>
      <c r="U41" s="167">
        <v>8110</v>
      </c>
      <c r="V41" s="166">
        <v>8445.7463302188808</v>
      </c>
      <c r="W41" s="51">
        <v>9308.2866393456752</v>
      </c>
      <c r="X41" s="51">
        <v>9747.6364453425558</v>
      </c>
      <c r="Y41" s="167">
        <v>10388.954724597246</v>
      </c>
      <c r="Z41" s="166">
        <v>9857</v>
      </c>
      <c r="AA41" s="51">
        <v>10296</v>
      </c>
      <c r="AB41" s="51">
        <v>10347.379549053683</v>
      </c>
      <c r="AC41" s="167">
        <v>10868.460359276112</v>
      </c>
      <c r="AD41" s="166">
        <v>10124.464636085133</v>
      </c>
      <c r="AE41" s="51">
        <v>10770</v>
      </c>
      <c r="AF41" s="51">
        <v>10517</v>
      </c>
      <c r="AG41" s="167">
        <v>12441</v>
      </c>
      <c r="AH41" s="166">
        <v>11067</v>
      </c>
      <c r="AI41" s="51">
        <v>10795</v>
      </c>
      <c r="AJ41" s="51">
        <v>11044</v>
      </c>
      <c r="AK41" s="167">
        <v>11812</v>
      </c>
      <c r="AL41" s="166">
        <v>10208</v>
      </c>
      <c r="AM41" s="51">
        <v>11423</v>
      </c>
      <c r="AN41" s="51">
        <v>11885</v>
      </c>
      <c r="AO41" s="167"/>
    </row>
    <row r="42" spans="1:41" x14ac:dyDescent="0.3">
      <c r="A42" s="168"/>
      <c r="B42" s="147"/>
      <c r="C42" s="109"/>
      <c r="D42" s="109"/>
      <c r="E42" s="169"/>
      <c r="F42" s="147"/>
      <c r="G42" s="109"/>
      <c r="H42" s="109"/>
      <c r="I42" s="169"/>
      <c r="J42" s="147"/>
      <c r="K42" s="109"/>
      <c r="L42" s="109"/>
      <c r="M42" s="169"/>
      <c r="N42" s="147"/>
      <c r="O42" s="109"/>
      <c r="P42" s="109"/>
      <c r="Q42" s="169"/>
      <c r="R42" s="147"/>
      <c r="S42" s="109"/>
      <c r="T42" s="109"/>
      <c r="U42" s="169"/>
      <c r="V42" s="147"/>
      <c r="W42" s="109"/>
      <c r="X42" s="109"/>
      <c r="Y42" s="169"/>
      <c r="Z42" s="147"/>
      <c r="AA42" s="109"/>
      <c r="AB42" s="109"/>
      <c r="AC42" s="169"/>
      <c r="AD42" s="147"/>
      <c r="AE42" s="109"/>
      <c r="AF42" s="109"/>
      <c r="AG42" s="169"/>
      <c r="AH42" s="147"/>
      <c r="AI42" s="109"/>
      <c r="AJ42" s="109"/>
      <c r="AK42" s="169"/>
      <c r="AL42" s="147"/>
      <c r="AM42" s="109"/>
      <c r="AN42" s="109"/>
      <c r="AO42" s="169"/>
    </row>
    <row r="43" spans="1:41" x14ac:dyDescent="0.3">
      <c r="A43" s="170" t="s">
        <v>77</v>
      </c>
      <c r="B43" s="155" t="s">
        <v>69</v>
      </c>
      <c r="C43" s="156" t="s">
        <v>70</v>
      </c>
      <c r="D43" s="156" t="s">
        <v>71</v>
      </c>
      <c r="E43" s="157" t="s">
        <v>72</v>
      </c>
      <c r="F43" s="155" t="s">
        <v>69</v>
      </c>
      <c r="G43" s="156" t="s">
        <v>70</v>
      </c>
      <c r="H43" s="156" t="s">
        <v>71</v>
      </c>
      <c r="I43" s="157" t="s">
        <v>72</v>
      </c>
      <c r="J43" s="155" t="s">
        <v>69</v>
      </c>
      <c r="K43" s="156" t="s">
        <v>70</v>
      </c>
      <c r="L43" s="156" t="s">
        <v>71</v>
      </c>
      <c r="M43" s="157" t="s">
        <v>72</v>
      </c>
      <c r="N43" s="155" t="s">
        <v>69</v>
      </c>
      <c r="O43" s="156" t="s">
        <v>70</v>
      </c>
      <c r="P43" s="156" t="s">
        <v>71</v>
      </c>
      <c r="Q43" s="157" t="s">
        <v>72</v>
      </c>
      <c r="R43" s="155" t="s">
        <v>69</v>
      </c>
      <c r="S43" s="156" t="s">
        <v>70</v>
      </c>
      <c r="T43" s="156" t="s">
        <v>71</v>
      </c>
      <c r="U43" s="157" t="s">
        <v>72</v>
      </c>
      <c r="V43" s="155" t="s">
        <v>69</v>
      </c>
      <c r="W43" s="156" t="s">
        <v>70</v>
      </c>
      <c r="X43" s="156" t="s">
        <v>71</v>
      </c>
      <c r="Y43" s="157" t="s">
        <v>72</v>
      </c>
      <c r="Z43" s="155" t="s">
        <v>69</v>
      </c>
      <c r="AA43" s="156" t="s">
        <v>70</v>
      </c>
      <c r="AB43" s="156" t="s">
        <v>71</v>
      </c>
      <c r="AC43" s="157" t="s">
        <v>72</v>
      </c>
      <c r="AD43" s="155" t="s">
        <v>69</v>
      </c>
      <c r="AE43" s="156" t="s">
        <v>70</v>
      </c>
      <c r="AF43" s="156" t="s">
        <v>71</v>
      </c>
      <c r="AG43" s="157" t="s">
        <v>72</v>
      </c>
      <c r="AH43" s="155" t="s">
        <v>69</v>
      </c>
      <c r="AI43" s="156" t="s">
        <v>70</v>
      </c>
      <c r="AJ43" s="156" t="s">
        <v>71</v>
      </c>
      <c r="AK43" s="38" t="s">
        <v>72</v>
      </c>
      <c r="AL43" s="155" t="s">
        <v>69</v>
      </c>
      <c r="AM43" s="156" t="s">
        <v>70</v>
      </c>
      <c r="AN43" s="156" t="s">
        <v>71</v>
      </c>
      <c r="AO43" s="38"/>
    </row>
    <row r="44" spans="1:41" x14ac:dyDescent="0.3">
      <c r="A44" s="162" t="s">
        <v>145</v>
      </c>
      <c r="B44" s="163">
        <v>-157</v>
      </c>
      <c r="C44" s="47">
        <v>-173</v>
      </c>
      <c r="D44" s="47">
        <v>-168</v>
      </c>
      <c r="E44" s="164">
        <v>-154</v>
      </c>
      <c r="F44" s="163">
        <v>-164</v>
      </c>
      <c r="G44" s="47">
        <v>-177</v>
      </c>
      <c r="H44" s="47">
        <v>-172</v>
      </c>
      <c r="I44" s="164">
        <v>-164</v>
      </c>
      <c r="J44" s="163">
        <v>-177</v>
      </c>
      <c r="K44" s="47">
        <v>-173</v>
      </c>
      <c r="L44" s="47">
        <v>-187</v>
      </c>
      <c r="M44" s="164">
        <v>-171</v>
      </c>
      <c r="N44" s="163">
        <v>-164</v>
      </c>
      <c r="O44" s="47">
        <v>-185</v>
      </c>
      <c r="P44" s="47">
        <v>-157</v>
      </c>
      <c r="Q44" s="164">
        <v>-132</v>
      </c>
      <c r="R44" s="163">
        <v>-162</v>
      </c>
      <c r="S44" s="47">
        <v>-162</v>
      </c>
      <c r="T44" s="47">
        <v>-187</v>
      </c>
      <c r="U44" s="164">
        <v>-191</v>
      </c>
      <c r="V44" s="163">
        <v>-192.7289657365709</v>
      </c>
      <c r="W44" s="47">
        <v>-205.18629215130932</v>
      </c>
      <c r="X44" s="47">
        <v>-216.42293370721745</v>
      </c>
      <c r="Y44" s="164">
        <v>-175.13406853720335</v>
      </c>
      <c r="Z44" s="163">
        <v>-217</v>
      </c>
      <c r="AA44" s="47">
        <v>-199</v>
      </c>
      <c r="AB44" s="47">
        <v>-185.97307995242954</v>
      </c>
      <c r="AC44" s="164">
        <v>-178.47511733622014</v>
      </c>
      <c r="AD44" s="163">
        <v>-206.16129508101221</v>
      </c>
      <c r="AE44" s="47">
        <v>-230</v>
      </c>
      <c r="AF44" s="47">
        <v>-229</v>
      </c>
      <c r="AG44" s="164">
        <v>-209</v>
      </c>
      <c r="AH44" s="163">
        <v>-195</v>
      </c>
      <c r="AI44" s="47">
        <v>-181</v>
      </c>
      <c r="AJ44" s="47">
        <v>-192</v>
      </c>
      <c r="AK44" s="164">
        <v>-181</v>
      </c>
      <c r="AL44" s="163">
        <v>-193</v>
      </c>
      <c r="AM44" s="47">
        <v>-244</v>
      </c>
      <c r="AN44" s="47">
        <v>-245</v>
      </c>
      <c r="AO44" s="164"/>
    </row>
    <row r="45" spans="1:41" x14ac:dyDescent="0.3">
      <c r="A45" s="165" t="s">
        <v>146</v>
      </c>
      <c r="B45" s="166">
        <v>-114</v>
      </c>
      <c r="C45" s="51">
        <v>-99</v>
      </c>
      <c r="D45" s="51">
        <v>-107</v>
      </c>
      <c r="E45" s="167">
        <v>-116</v>
      </c>
      <c r="F45" s="166">
        <v>-131</v>
      </c>
      <c r="G45" s="51">
        <v>-176</v>
      </c>
      <c r="H45" s="51">
        <v>-212</v>
      </c>
      <c r="I45" s="167">
        <v>-258</v>
      </c>
      <c r="J45" s="166">
        <v>-274</v>
      </c>
      <c r="K45" s="51">
        <v>-302</v>
      </c>
      <c r="L45" s="51">
        <v>-241</v>
      </c>
      <c r="M45" s="167">
        <v>-199</v>
      </c>
      <c r="N45" s="166">
        <v>-174</v>
      </c>
      <c r="O45" s="51">
        <v>-233</v>
      </c>
      <c r="P45" s="51">
        <v>-182</v>
      </c>
      <c r="Q45" s="167">
        <v>-211</v>
      </c>
      <c r="R45" s="166">
        <v>-210</v>
      </c>
      <c r="S45" s="51">
        <v>-235</v>
      </c>
      <c r="T45" s="51">
        <v>-292</v>
      </c>
      <c r="U45" s="167">
        <v>-328</v>
      </c>
      <c r="V45" s="166">
        <v>-284.77779801694851</v>
      </c>
      <c r="W45" s="51">
        <v>-335.29473901142774</v>
      </c>
      <c r="X45" s="51">
        <v>-409.13801653327027</v>
      </c>
      <c r="Y45" s="167">
        <v>-423.48421304174008</v>
      </c>
      <c r="Z45" s="166">
        <v>-446</v>
      </c>
      <c r="AA45" s="51">
        <v>-365</v>
      </c>
      <c r="AB45" s="51">
        <v>-148.61378189860807</v>
      </c>
      <c r="AC45" s="167">
        <v>-169.08707548457642</v>
      </c>
      <c r="AD45" s="166">
        <v>-192.65198643167241</v>
      </c>
      <c r="AE45" s="51">
        <v>-242</v>
      </c>
      <c r="AF45" s="51">
        <v>-217</v>
      </c>
      <c r="AG45" s="167">
        <v>-201</v>
      </c>
      <c r="AH45" s="166">
        <v>-209</v>
      </c>
      <c r="AI45" s="51">
        <v>-206</v>
      </c>
      <c r="AJ45" s="51">
        <v>-197</v>
      </c>
      <c r="AK45" s="167">
        <v>-201</v>
      </c>
      <c r="AL45" s="166">
        <v>-210</v>
      </c>
      <c r="AM45" s="51">
        <v>-215</v>
      </c>
      <c r="AN45" s="51">
        <v>-246</v>
      </c>
      <c r="AO45" s="167"/>
    </row>
    <row r="46" spans="1:41" x14ac:dyDescent="0.3">
      <c r="A46" s="165" t="s">
        <v>147</v>
      </c>
      <c r="B46" s="166">
        <v>-12</v>
      </c>
      <c r="C46" s="51">
        <v>-14</v>
      </c>
      <c r="D46" s="51">
        <v>-15</v>
      </c>
      <c r="E46" s="167">
        <v>-14</v>
      </c>
      <c r="F46" s="166">
        <v>-17</v>
      </c>
      <c r="G46" s="51">
        <v>-19</v>
      </c>
      <c r="H46" s="51">
        <v>-18</v>
      </c>
      <c r="I46" s="167">
        <v>-15</v>
      </c>
      <c r="J46" s="166">
        <v>-21</v>
      </c>
      <c r="K46" s="51">
        <v>-31</v>
      </c>
      <c r="L46" s="51">
        <v>-26</v>
      </c>
      <c r="M46" s="167">
        <v>-26</v>
      </c>
      <c r="N46" s="166">
        <v>-21</v>
      </c>
      <c r="O46" s="51">
        <v>-26</v>
      </c>
      <c r="P46" s="51">
        <v>-33</v>
      </c>
      <c r="Q46" s="167">
        <v>-21</v>
      </c>
      <c r="R46" s="166">
        <v>-25</v>
      </c>
      <c r="S46" s="51">
        <v>-26</v>
      </c>
      <c r="T46" s="51">
        <v>-39</v>
      </c>
      <c r="U46" s="167">
        <v>-37</v>
      </c>
      <c r="V46" s="166">
        <v>-34.935320354428768</v>
      </c>
      <c r="W46" s="51">
        <v>-34.22525344699261</v>
      </c>
      <c r="X46" s="51">
        <v>-40.212120890778351</v>
      </c>
      <c r="Y46" s="167">
        <v>-35.804663932402946</v>
      </c>
      <c r="Z46" s="166">
        <v>-35</v>
      </c>
      <c r="AA46" s="51">
        <v>-31</v>
      </c>
      <c r="AB46" s="51">
        <v>-44.158116804719612</v>
      </c>
      <c r="AC46" s="167">
        <v>-40.208448212659277</v>
      </c>
      <c r="AD46" s="166">
        <v>-40.302937168400604</v>
      </c>
      <c r="AE46" s="51">
        <v>-43</v>
      </c>
      <c r="AF46" s="51">
        <v>-50</v>
      </c>
      <c r="AG46" s="167">
        <v>-49</v>
      </c>
      <c r="AH46" s="166">
        <v>-46</v>
      </c>
      <c r="AI46" s="51">
        <v>-41</v>
      </c>
      <c r="AJ46" s="51">
        <v>-51</v>
      </c>
      <c r="AK46" s="167">
        <v>-49</v>
      </c>
      <c r="AL46" s="166">
        <v>-58</v>
      </c>
      <c r="AM46" s="51">
        <v>-57</v>
      </c>
      <c r="AN46" s="51">
        <v>-70</v>
      </c>
      <c r="AO46" s="167"/>
    </row>
    <row r="47" spans="1:41" x14ac:dyDescent="0.3">
      <c r="A47" s="168" t="s">
        <v>148</v>
      </c>
      <c r="B47" s="147">
        <v>-29</v>
      </c>
      <c r="C47" s="109">
        <v>-27</v>
      </c>
      <c r="D47" s="109">
        <v>-21</v>
      </c>
      <c r="E47" s="169">
        <v>-27</v>
      </c>
      <c r="F47" s="147">
        <v>-25</v>
      </c>
      <c r="G47" s="109">
        <v>-26</v>
      </c>
      <c r="H47" s="109">
        <v>-25</v>
      </c>
      <c r="I47" s="169">
        <v>-27</v>
      </c>
      <c r="J47" s="147">
        <v>-33</v>
      </c>
      <c r="K47" s="109">
        <v>-37</v>
      </c>
      <c r="L47" s="109">
        <v>-24</v>
      </c>
      <c r="M47" s="169">
        <v>-28</v>
      </c>
      <c r="N47" s="147">
        <v>-32</v>
      </c>
      <c r="O47" s="109">
        <v>-32</v>
      </c>
      <c r="P47" s="109">
        <v>-29</v>
      </c>
      <c r="Q47" s="169">
        <v>-36</v>
      </c>
      <c r="R47" s="147">
        <v>-32</v>
      </c>
      <c r="S47" s="109">
        <v>-35</v>
      </c>
      <c r="T47" s="109">
        <v>-29</v>
      </c>
      <c r="U47" s="169">
        <v>-44</v>
      </c>
      <c r="V47" s="147">
        <v>-29.660114238138704</v>
      </c>
      <c r="W47" s="109">
        <v>-25.362722808866238</v>
      </c>
      <c r="X47" s="109">
        <v>-37.180616088237002</v>
      </c>
      <c r="Y47" s="169">
        <v>-25.734531135556608</v>
      </c>
      <c r="Z47" s="147">
        <v>-31</v>
      </c>
      <c r="AA47" s="109">
        <v>-32</v>
      </c>
      <c r="AB47" s="109">
        <v>-19.62298812809604</v>
      </c>
      <c r="AC47" s="169">
        <v>-31.241188306097683</v>
      </c>
      <c r="AD47" s="147">
        <v>-33.367690085047798</v>
      </c>
      <c r="AE47" s="109">
        <v>-35</v>
      </c>
      <c r="AF47" s="109">
        <v>-21</v>
      </c>
      <c r="AG47" s="169">
        <v>-29</v>
      </c>
      <c r="AH47" s="147">
        <v>-25</v>
      </c>
      <c r="AI47" s="109">
        <v>-16</v>
      </c>
      <c r="AJ47" s="109">
        <v>-20</v>
      </c>
      <c r="AK47" s="169">
        <v>-27</v>
      </c>
      <c r="AL47" s="147">
        <v>-38</v>
      </c>
      <c r="AM47" s="109">
        <v>-39</v>
      </c>
      <c r="AN47" s="109">
        <v>-45</v>
      </c>
      <c r="AO47" s="169"/>
    </row>
  </sheetData>
  <mergeCells count="10">
    <mergeCell ref="AL6:AO6"/>
    <mergeCell ref="AH6:AK6"/>
    <mergeCell ref="AD6:AG6"/>
    <mergeCell ref="B6:E6"/>
    <mergeCell ref="R6:U6"/>
    <mergeCell ref="Z6:AC6"/>
    <mergeCell ref="V6:Y6"/>
    <mergeCell ref="N6:Q6"/>
    <mergeCell ref="J6:M6"/>
    <mergeCell ref="F6:I6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zoomScaleNormal="100" workbookViewId="0"/>
  </sheetViews>
  <sheetFormatPr defaultColWidth="8.85546875" defaultRowHeight="16.5" x14ac:dyDescent="0.3"/>
  <cols>
    <col min="1" max="1" width="89.7109375" style="12" customWidth="1"/>
    <col min="2" max="12" width="11.42578125" style="12" customWidth="1"/>
    <col min="13" max="13" width="8.85546875" style="12"/>
    <col min="14" max="14" width="10.7109375" style="12" bestFit="1" customWidth="1"/>
    <col min="15" max="15" width="9.28515625" style="12" bestFit="1" customWidth="1"/>
    <col min="16" max="16" width="12.7109375" style="12" bestFit="1" customWidth="1"/>
    <col min="17" max="17" width="9.140625" style="12" bestFit="1" customWidth="1"/>
    <col min="18" max="16384" width="8.85546875" style="12"/>
  </cols>
  <sheetData>
    <row r="1" spans="1:19" s="39" customFormat="1" ht="18" customHeight="1" x14ac:dyDescent="0.3"/>
    <row r="2" spans="1:19" s="39" customFormat="1" ht="18" customHeight="1" x14ac:dyDescent="0.3"/>
    <row r="3" spans="1:19" s="39" customFormat="1" ht="18" customHeight="1" x14ac:dyDescent="0.3"/>
    <row r="4" spans="1:19" s="39" customFormat="1" ht="18" customHeight="1" x14ac:dyDescent="0.3">
      <c r="A4" s="28" t="s">
        <v>574</v>
      </c>
      <c r="B4" s="118"/>
    </row>
    <row r="5" spans="1:19" s="194" customFormat="1" ht="18" customHeight="1" x14ac:dyDescent="0.3">
      <c r="A5" s="39"/>
    </row>
    <row r="6" spans="1:19" s="174" customFormat="1" x14ac:dyDescent="0.3">
      <c r="A6" s="195"/>
      <c r="B6" s="195">
        <v>2015</v>
      </c>
      <c r="C6" s="195">
        <v>2016</v>
      </c>
      <c r="D6" s="195">
        <v>2017</v>
      </c>
      <c r="E6" s="195">
        <v>2018</v>
      </c>
      <c r="F6" s="195">
        <v>2019</v>
      </c>
      <c r="G6" s="195">
        <v>2020</v>
      </c>
      <c r="H6" s="195">
        <v>2021</v>
      </c>
      <c r="I6" s="195">
        <v>2022</v>
      </c>
      <c r="J6" s="195">
        <v>2023</v>
      </c>
      <c r="K6" s="195">
        <v>2024</v>
      </c>
      <c r="L6" s="442">
        <v>2025</v>
      </c>
    </row>
    <row r="7" spans="1:19" s="174" customFormat="1" x14ac:dyDescent="0.3">
      <c r="A7" s="219"/>
      <c r="B7" s="29" t="s">
        <v>149</v>
      </c>
      <c r="C7" s="29" t="s">
        <v>149</v>
      </c>
      <c r="D7" s="29" t="s">
        <v>149</v>
      </c>
      <c r="E7" s="29" t="s">
        <v>149</v>
      </c>
      <c r="F7" s="29" t="s">
        <v>149</v>
      </c>
      <c r="G7" s="29" t="s">
        <v>149</v>
      </c>
      <c r="H7" s="29" t="s">
        <v>149</v>
      </c>
      <c r="I7" s="29" t="s">
        <v>149</v>
      </c>
      <c r="J7" s="29" t="s">
        <v>149</v>
      </c>
      <c r="K7" s="29" t="s">
        <v>149</v>
      </c>
      <c r="L7" s="443" t="s">
        <v>149</v>
      </c>
    </row>
    <row r="8" spans="1:19" x14ac:dyDescent="0.3">
      <c r="A8" s="218" t="s">
        <v>150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4"/>
    </row>
    <row r="9" spans="1:19" x14ac:dyDescent="0.3">
      <c r="A9" s="198" t="s">
        <v>74</v>
      </c>
      <c r="B9" s="47">
        <v>16524</v>
      </c>
      <c r="C9" s="47">
        <v>16837</v>
      </c>
      <c r="D9" s="47">
        <v>18081</v>
      </c>
      <c r="E9" s="47">
        <v>20201</v>
      </c>
      <c r="F9" s="47">
        <v>21144</v>
      </c>
      <c r="G9" s="47">
        <v>18982</v>
      </c>
      <c r="H9" s="47">
        <v>20522</v>
      </c>
      <c r="I9" s="47">
        <v>22858</v>
      </c>
      <c r="J9" s="47">
        <v>24830.922269166327</v>
      </c>
      <c r="K9" s="47">
        <v>25098</v>
      </c>
      <c r="L9" s="164">
        <v>25822</v>
      </c>
    </row>
    <row r="10" spans="1:19" x14ac:dyDescent="0.3">
      <c r="A10" s="199" t="s">
        <v>278</v>
      </c>
      <c r="B10" s="51">
        <v>15665</v>
      </c>
      <c r="C10" s="51">
        <v>17044</v>
      </c>
      <c r="D10" s="51">
        <v>17940</v>
      </c>
      <c r="E10" s="51">
        <v>19817</v>
      </c>
      <c r="F10" s="51">
        <v>23172</v>
      </c>
      <c r="G10" s="51">
        <v>19013</v>
      </c>
      <c r="H10" s="51">
        <v>20507</v>
      </c>
      <c r="I10" s="51">
        <v>28344</v>
      </c>
      <c r="J10" s="51">
        <v>38008.91045652068</v>
      </c>
      <c r="K10" s="51">
        <v>44340</v>
      </c>
      <c r="L10" s="167">
        <v>43489</v>
      </c>
    </row>
    <row r="11" spans="1:19" x14ac:dyDescent="0.3">
      <c r="A11" s="199" t="s">
        <v>76</v>
      </c>
      <c r="B11" s="51">
        <v>10171</v>
      </c>
      <c r="C11" s="51">
        <v>9189</v>
      </c>
      <c r="D11" s="51">
        <v>9211</v>
      </c>
      <c r="E11" s="51">
        <v>9949</v>
      </c>
      <c r="F11" s="51">
        <v>10689</v>
      </c>
      <c r="G11" s="51">
        <v>8841</v>
      </c>
      <c r="H11" s="51">
        <v>8719</v>
      </c>
      <c r="I11" s="51">
        <v>9824</v>
      </c>
      <c r="J11" s="51">
        <v>10284.350519946647</v>
      </c>
      <c r="K11" s="51">
        <v>9120</v>
      </c>
      <c r="L11" s="167">
        <v>8145</v>
      </c>
    </row>
    <row r="12" spans="1:19" x14ac:dyDescent="0.3">
      <c r="A12" s="199" t="s">
        <v>143</v>
      </c>
      <c r="B12" s="51">
        <v>9100</v>
      </c>
      <c r="C12" s="51">
        <v>9697</v>
      </c>
      <c r="D12" s="51">
        <v>10373</v>
      </c>
      <c r="E12" s="51">
        <v>11951</v>
      </c>
      <c r="F12" s="51">
        <v>15423</v>
      </c>
      <c r="G12" s="51">
        <v>14158</v>
      </c>
      <c r="H12" s="51">
        <v>14604</v>
      </c>
      <c r="I12" s="51">
        <v>19344</v>
      </c>
      <c r="J12" s="51">
        <v>23099.010943673395</v>
      </c>
      <c r="K12" s="51">
        <v>24179</v>
      </c>
      <c r="L12" s="167">
        <v>26077</v>
      </c>
      <c r="O12" s="31"/>
      <c r="P12" s="31"/>
      <c r="Q12" s="31"/>
      <c r="R12" s="31"/>
      <c r="S12" s="31"/>
    </row>
    <row r="13" spans="1:19" x14ac:dyDescent="0.3">
      <c r="A13" s="199" t="s">
        <v>144</v>
      </c>
      <c r="B13" s="51">
        <v>17957</v>
      </c>
      <c r="C13" s="51">
        <v>19789</v>
      </c>
      <c r="D13" s="51">
        <v>21781</v>
      </c>
      <c r="E13" s="51">
        <v>23762</v>
      </c>
      <c r="F13" s="51">
        <v>25553</v>
      </c>
      <c r="G13" s="51">
        <v>28323</v>
      </c>
      <c r="H13" s="51">
        <v>32690</v>
      </c>
      <c r="I13" s="51">
        <v>42928</v>
      </c>
      <c r="J13" s="51">
        <v>46665.338210656919</v>
      </c>
      <c r="K13" s="51">
        <v>49451</v>
      </c>
      <c r="L13" s="167">
        <v>50715</v>
      </c>
    </row>
    <row r="14" spans="1:19" x14ac:dyDescent="0.3">
      <c r="A14" s="200" t="s">
        <v>77</v>
      </c>
      <c r="B14" s="54">
        <v>-1318</v>
      </c>
      <c r="C14" s="54">
        <v>-1263</v>
      </c>
      <c r="D14" s="54">
        <v>-1249</v>
      </c>
      <c r="E14" s="54">
        <v>-1632</v>
      </c>
      <c r="F14" s="54">
        <v>-1952</v>
      </c>
      <c r="G14" s="54">
        <v>-1668</v>
      </c>
      <c r="H14" s="54">
        <v>-2036</v>
      </c>
      <c r="I14" s="54">
        <v>-2505</v>
      </c>
      <c r="J14" s="54">
        <v>-2172.8311281309507</v>
      </c>
      <c r="K14" s="54">
        <v>-2027</v>
      </c>
      <c r="L14" s="445">
        <v>-1839</v>
      </c>
    </row>
    <row r="15" spans="1:19" s="30" customFormat="1" x14ac:dyDescent="0.3">
      <c r="A15" s="201" t="s">
        <v>78</v>
      </c>
      <c r="B15" s="171">
        <v>68099</v>
      </c>
      <c r="C15" s="171">
        <v>71293</v>
      </c>
      <c r="D15" s="171">
        <v>76137</v>
      </c>
      <c r="E15" s="171">
        <v>84048</v>
      </c>
      <c r="F15" s="171">
        <v>94029</v>
      </c>
      <c r="G15" s="171">
        <v>87649</v>
      </c>
      <c r="H15" s="171">
        <v>95007</v>
      </c>
      <c r="I15" s="171">
        <v>120793</v>
      </c>
      <c r="J15" s="171">
        <v>140715.70127183301</v>
      </c>
      <c r="K15" s="171">
        <v>150162</v>
      </c>
      <c r="L15" s="446">
        <v>152409</v>
      </c>
      <c r="O15" s="175"/>
    </row>
    <row r="16" spans="1:19" s="30" customFormat="1" x14ac:dyDescent="0.3">
      <c r="A16" s="202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447"/>
    </row>
    <row r="17" spans="1:19" s="30" customFormat="1" x14ac:dyDescent="0.3">
      <c r="A17" s="199" t="s">
        <v>79</v>
      </c>
      <c r="B17" s="51">
        <v>-41704</v>
      </c>
      <c r="C17" s="51">
        <v>-44319</v>
      </c>
      <c r="D17" s="51">
        <v>-46148</v>
      </c>
      <c r="E17" s="51">
        <v>-51345</v>
      </c>
      <c r="F17" s="51">
        <v>-56499</v>
      </c>
      <c r="G17" s="51">
        <v>-53336</v>
      </c>
      <c r="H17" s="51">
        <v>-57231</v>
      </c>
      <c r="I17" s="51">
        <v>-72862</v>
      </c>
      <c r="J17" s="51">
        <v>-84212</v>
      </c>
      <c r="K17" s="51">
        <v>-87434</v>
      </c>
      <c r="L17" s="167">
        <v>-87440</v>
      </c>
      <c r="P17" s="481"/>
      <c r="R17" s="12"/>
    </row>
    <row r="18" spans="1:19" s="30" customFormat="1" x14ac:dyDescent="0.3">
      <c r="A18" s="20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448"/>
      <c r="P18" s="481"/>
      <c r="R18" s="12"/>
    </row>
    <row r="19" spans="1:19" s="30" customFormat="1" x14ac:dyDescent="0.3">
      <c r="A19" s="196" t="s">
        <v>80</v>
      </c>
      <c r="B19" s="58">
        <v>26395</v>
      </c>
      <c r="C19" s="58">
        <v>26974</v>
      </c>
      <c r="D19" s="58">
        <v>29988</v>
      </c>
      <c r="E19" s="58">
        <v>32703.000000000004</v>
      </c>
      <c r="F19" s="58">
        <v>37530</v>
      </c>
      <c r="G19" s="58">
        <v>34313</v>
      </c>
      <c r="H19" s="58">
        <v>37777</v>
      </c>
      <c r="I19" s="58">
        <v>47931</v>
      </c>
      <c r="J19" s="58">
        <v>56504</v>
      </c>
      <c r="K19" s="58">
        <v>62728</v>
      </c>
      <c r="L19" s="449">
        <v>64969</v>
      </c>
      <c r="P19" s="481"/>
      <c r="R19" s="12"/>
    </row>
    <row r="20" spans="1:19" s="30" customFormat="1" x14ac:dyDescent="0.3">
      <c r="A20" s="202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447"/>
      <c r="P20" s="481"/>
      <c r="R20" s="12"/>
    </row>
    <row r="21" spans="1:19" s="30" customFormat="1" x14ac:dyDescent="0.3">
      <c r="A21" s="199" t="s">
        <v>81</v>
      </c>
      <c r="B21" s="51">
        <v>-15449</v>
      </c>
      <c r="C21" s="51">
        <v>-17444</v>
      </c>
      <c r="D21" s="51">
        <v>-17777</v>
      </c>
      <c r="E21" s="51">
        <v>-21178</v>
      </c>
      <c r="F21" s="51">
        <v>-23069</v>
      </c>
      <c r="G21" s="51">
        <v>-24021</v>
      </c>
      <c r="H21" s="51">
        <v>-23614</v>
      </c>
      <c r="I21" s="51">
        <v>-29426</v>
      </c>
      <c r="J21" s="51">
        <v>-36054</v>
      </c>
      <c r="K21" s="51">
        <v>-38523</v>
      </c>
      <c r="L21" s="167">
        <v>-41618</v>
      </c>
      <c r="P21" s="12"/>
      <c r="R21" s="12"/>
    </row>
    <row r="22" spans="1:19" s="30" customFormat="1" x14ac:dyDescent="0.3">
      <c r="A22" s="199" t="s">
        <v>82</v>
      </c>
      <c r="B22" s="51">
        <v>134</v>
      </c>
      <c r="C22" s="51">
        <v>127</v>
      </c>
      <c r="D22" s="51">
        <v>129</v>
      </c>
      <c r="E22" s="51">
        <v>167</v>
      </c>
      <c r="F22" s="51">
        <v>147</v>
      </c>
      <c r="G22" s="51">
        <v>257</v>
      </c>
      <c r="H22" s="51">
        <v>19</v>
      </c>
      <c r="I22" s="51">
        <v>26</v>
      </c>
      <c r="J22" s="51">
        <v>18</v>
      </c>
      <c r="K22" s="51">
        <v>45</v>
      </c>
      <c r="L22" s="167">
        <v>28</v>
      </c>
      <c r="P22" s="12"/>
      <c r="R22" s="12"/>
    </row>
    <row r="23" spans="1:19" s="30" customFormat="1" x14ac:dyDescent="0.3">
      <c r="A23" s="199" t="s">
        <v>83</v>
      </c>
      <c r="B23" s="177"/>
      <c r="C23" s="177"/>
      <c r="D23" s="177"/>
      <c r="E23" s="51">
        <v>-5595</v>
      </c>
      <c r="F23" s="51"/>
      <c r="G23" s="177"/>
      <c r="H23" s="177"/>
      <c r="I23" s="177"/>
      <c r="J23" s="51">
        <v>-2271</v>
      </c>
      <c r="K23" s="51"/>
      <c r="L23" s="167"/>
      <c r="P23" s="12"/>
      <c r="R23" s="12"/>
    </row>
    <row r="24" spans="1:19" s="30" customFormat="1" x14ac:dyDescent="0.3">
      <c r="A24" s="199" t="s">
        <v>84</v>
      </c>
      <c r="B24" s="177"/>
      <c r="C24" s="177"/>
      <c r="D24" s="177"/>
      <c r="E24" s="51"/>
      <c r="F24" s="51"/>
      <c r="G24" s="177"/>
      <c r="H24" s="177"/>
      <c r="I24" s="177"/>
      <c r="J24" s="51">
        <v>3588</v>
      </c>
      <c r="K24" s="51">
        <v>24</v>
      </c>
      <c r="L24" s="167">
        <v>-228</v>
      </c>
      <c r="P24" s="12"/>
      <c r="R24" s="12"/>
    </row>
    <row r="25" spans="1:19" s="30" customFormat="1" x14ac:dyDescent="0.3">
      <c r="A25" s="199" t="s">
        <v>151</v>
      </c>
      <c r="B25" s="177"/>
      <c r="C25" s="177"/>
      <c r="D25" s="177"/>
      <c r="E25" s="51"/>
      <c r="F25" s="51"/>
      <c r="G25" s="51">
        <v>1909</v>
      </c>
      <c r="H25" s="51"/>
      <c r="I25" s="51"/>
      <c r="J25" s="51"/>
      <c r="K25" s="51"/>
      <c r="L25" s="167"/>
      <c r="P25" s="12"/>
      <c r="R25" s="12"/>
    </row>
    <row r="26" spans="1:19" x14ac:dyDescent="0.3">
      <c r="A26" s="203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450"/>
      <c r="N26" s="30"/>
      <c r="O26" s="30"/>
      <c r="Q26" s="30"/>
      <c r="S26" s="30"/>
    </row>
    <row r="27" spans="1:19" x14ac:dyDescent="0.3">
      <c r="A27" s="197" t="s">
        <v>586</v>
      </c>
      <c r="B27" s="77"/>
      <c r="C27" s="128">
        <v>11450</v>
      </c>
      <c r="D27" s="128">
        <v>12584</v>
      </c>
      <c r="E27" s="128">
        <v>13302</v>
      </c>
      <c r="F27" s="128">
        <v>15402</v>
      </c>
      <c r="G27" s="128">
        <v>12490</v>
      </c>
      <c r="H27" s="128">
        <v>14782</v>
      </c>
      <c r="I27" s="128">
        <v>19187</v>
      </c>
      <c r="J27" s="128">
        <v>23261</v>
      </c>
      <c r="K27" s="128">
        <v>25681</v>
      </c>
      <c r="L27" s="451">
        <v>26290</v>
      </c>
      <c r="N27" s="30"/>
      <c r="O27" s="30"/>
      <c r="Q27" s="30"/>
      <c r="S27" s="30"/>
    </row>
    <row r="28" spans="1:19" x14ac:dyDescent="0.3">
      <c r="A28" s="197" t="s">
        <v>87</v>
      </c>
      <c r="B28" s="190"/>
      <c r="C28" s="77">
        <v>16.100000000000001</v>
      </c>
      <c r="D28" s="77">
        <v>16.5</v>
      </c>
      <c r="E28" s="77">
        <v>15.8</v>
      </c>
      <c r="F28" s="77">
        <v>16.399999999999999</v>
      </c>
      <c r="G28" s="77">
        <v>14.3</v>
      </c>
      <c r="H28" s="77">
        <v>15.6</v>
      </c>
      <c r="I28" s="77">
        <v>15.9</v>
      </c>
      <c r="J28" s="77">
        <v>16.5</v>
      </c>
      <c r="K28" s="77">
        <v>17.100000000000001</v>
      </c>
      <c r="L28" s="452">
        <v>17.2</v>
      </c>
      <c r="N28" s="30"/>
      <c r="O28" s="30"/>
      <c r="P28" s="30"/>
      <c r="S28" s="30"/>
    </row>
    <row r="29" spans="1:19" x14ac:dyDescent="0.3">
      <c r="A29" s="204"/>
      <c r="B29" s="192"/>
      <c r="C29" s="45"/>
      <c r="D29" s="45"/>
      <c r="E29" s="45"/>
      <c r="F29" s="45"/>
      <c r="G29" s="45"/>
      <c r="H29" s="45"/>
      <c r="I29" s="45"/>
      <c r="J29" s="45"/>
      <c r="K29" s="45"/>
      <c r="L29" s="453"/>
      <c r="N29" s="30"/>
    </row>
    <row r="30" spans="1:19" x14ac:dyDescent="0.3">
      <c r="A30" s="197" t="s">
        <v>88</v>
      </c>
      <c r="B30" s="191"/>
      <c r="C30" s="43"/>
      <c r="D30" s="43"/>
      <c r="E30" s="43"/>
      <c r="F30" s="43"/>
      <c r="G30" s="43"/>
      <c r="H30" s="43"/>
      <c r="I30" s="43"/>
      <c r="J30" s="43"/>
      <c r="K30" s="43"/>
      <c r="L30" s="444"/>
      <c r="N30" s="30"/>
    </row>
    <row r="31" spans="1:19" x14ac:dyDescent="0.3">
      <c r="A31" s="198" t="s">
        <v>74</v>
      </c>
      <c r="B31" s="47">
        <v>2620</v>
      </c>
      <c r="C31" s="47">
        <v>2722</v>
      </c>
      <c r="D31" s="47">
        <v>2990</v>
      </c>
      <c r="E31" s="47">
        <v>3256</v>
      </c>
      <c r="F31" s="47">
        <v>3396</v>
      </c>
      <c r="G31" s="47">
        <v>2263</v>
      </c>
      <c r="H31" s="47">
        <v>2916</v>
      </c>
      <c r="I31" s="47">
        <v>3335</v>
      </c>
      <c r="J31" s="47">
        <v>3388.312138010655</v>
      </c>
      <c r="K31" s="47">
        <v>3552</v>
      </c>
      <c r="L31" s="164">
        <v>3748</v>
      </c>
    </row>
    <row r="32" spans="1:19" x14ac:dyDescent="0.3">
      <c r="A32" s="199" t="s">
        <v>278</v>
      </c>
      <c r="B32" s="51">
        <v>3363</v>
      </c>
      <c r="C32" s="51">
        <v>3640</v>
      </c>
      <c r="D32" s="51">
        <v>3815</v>
      </c>
      <c r="E32" s="51">
        <v>3941</v>
      </c>
      <c r="F32" s="51">
        <v>4673</v>
      </c>
      <c r="G32" s="51">
        <v>3698</v>
      </c>
      <c r="H32" s="51">
        <v>4200</v>
      </c>
      <c r="I32" s="51">
        <v>5899</v>
      </c>
      <c r="J32" s="51">
        <v>7185.574132295289</v>
      </c>
      <c r="K32" s="51">
        <v>8207</v>
      </c>
      <c r="L32" s="167">
        <v>7844</v>
      </c>
      <c r="N32" s="30"/>
    </row>
    <row r="33" spans="1:17" x14ac:dyDescent="0.3">
      <c r="A33" s="199" t="s">
        <v>76</v>
      </c>
      <c r="B33" s="51">
        <v>1436</v>
      </c>
      <c r="C33" s="51">
        <v>787</v>
      </c>
      <c r="D33" s="51">
        <v>934</v>
      </c>
      <c r="E33" s="51">
        <v>492</v>
      </c>
      <c r="F33" s="51">
        <v>879</v>
      </c>
      <c r="G33" s="51">
        <v>396</v>
      </c>
      <c r="H33" s="51">
        <v>499</v>
      </c>
      <c r="I33" s="51">
        <v>119</v>
      </c>
      <c r="J33" s="51">
        <v>662.27147861965045</v>
      </c>
      <c r="K33" s="51">
        <v>619</v>
      </c>
      <c r="L33" s="167">
        <v>652</v>
      </c>
    </row>
    <row r="34" spans="1:17" x14ac:dyDescent="0.3">
      <c r="A34" s="199" t="s">
        <v>143</v>
      </c>
      <c r="B34" s="51">
        <v>1647</v>
      </c>
      <c r="C34" s="51">
        <v>1752</v>
      </c>
      <c r="D34" s="51">
        <v>1946</v>
      </c>
      <c r="E34" s="51">
        <v>2387</v>
      </c>
      <c r="F34" s="51">
        <v>2890</v>
      </c>
      <c r="G34" s="51">
        <v>2023</v>
      </c>
      <c r="H34" s="51">
        <v>2253</v>
      </c>
      <c r="I34" s="51">
        <v>3065</v>
      </c>
      <c r="J34" s="51">
        <v>3996.0156878343432</v>
      </c>
      <c r="K34" s="51">
        <v>4224</v>
      </c>
      <c r="L34" s="167">
        <v>4635</v>
      </c>
      <c r="N34" s="30"/>
    </row>
    <row r="35" spans="1:17" x14ac:dyDescent="0.3">
      <c r="A35" s="199" t="s">
        <v>144</v>
      </c>
      <c r="B35" s="51">
        <v>2436</v>
      </c>
      <c r="C35" s="51">
        <v>2753</v>
      </c>
      <c r="D35" s="51">
        <v>3087</v>
      </c>
      <c r="E35" s="51">
        <v>3358</v>
      </c>
      <c r="F35" s="51">
        <v>3652</v>
      </c>
      <c r="G35" s="51">
        <v>4083</v>
      </c>
      <c r="H35" s="51">
        <v>4988</v>
      </c>
      <c r="I35" s="51">
        <v>6847</v>
      </c>
      <c r="J35" s="51">
        <v>7806.6075825428625</v>
      </c>
      <c r="K35" s="51">
        <v>8493</v>
      </c>
      <c r="L35" s="167">
        <v>8699</v>
      </c>
    </row>
    <row r="36" spans="1:17" x14ac:dyDescent="0.3">
      <c r="A36" s="200" t="s">
        <v>77</v>
      </c>
      <c r="B36" s="54">
        <v>-423</v>
      </c>
      <c r="C36" s="54">
        <v>-400</v>
      </c>
      <c r="D36" s="54">
        <v>-431</v>
      </c>
      <c r="E36" s="54">
        <v>-525</v>
      </c>
      <c r="F36" s="54">
        <v>-570</v>
      </c>
      <c r="G36" s="54">
        <v>-547</v>
      </c>
      <c r="H36" s="54">
        <v>-675</v>
      </c>
      <c r="I36" s="54">
        <v>-732</v>
      </c>
      <c r="J36" s="54">
        <v>-854.23253486149861</v>
      </c>
      <c r="K36" s="54">
        <v>-799</v>
      </c>
      <c r="L36" s="454">
        <v>-914</v>
      </c>
    </row>
    <row r="37" spans="1:17" x14ac:dyDescent="0.3">
      <c r="A37" s="205" t="s">
        <v>89</v>
      </c>
      <c r="B37" s="58">
        <v>11079</v>
      </c>
      <c r="C37" s="106">
        <v>11254</v>
      </c>
      <c r="D37" s="106">
        <v>12341</v>
      </c>
      <c r="E37" s="106">
        <v>12909</v>
      </c>
      <c r="F37" s="106">
        <v>14920</v>
      </c>
      <c r="G37" s="106">
        <v>11916</v>
      </c>
      <c r="H37" s="106">
        <v>14181</v>
      </c>
      <c r="I37" s="106">
        <v>18532</v>
      </c>
      <c r="J37" s="106">
        <v>22184.5484844413</v>
      </c>
      <c r="K37" s="106">
        <v>24296</v>
      </c>
      <c r="L37" s="455">
        <v>24664</v>
      </c>
      <c r="Q37" s="176"/>
    </row>
    <row r="38" spans="1:17" x14ac:dyDescent="0.3">
      <c r="A38" s="206"/>
      <c r="B38" s="192"/>
      <c r="C38" s="45"/>
      <c r="D38" s="45"/>
      <c r="E38" s="45"/>
      <c r="F38" s="45"/>
      <c r="G38" s="49"/>
      <c r="H38" s="49"/>
      <c r="I38" s="49"/>
      <c r="J38" s="49"/>
      <c r="K38" s="49"/>
      <c r="L38" s="456"/>
    </row>
    <row r="39" spans="1:17" x14ac:dyDescent="0.3">
      <c r="A39" s="197" t="s">
        <v>152</v>
      </c>
      <c r="B39" s="191"/>
      <c r="C39" s="43"/>
      <c r="D39" s="43"/>
      <c r="E39" s="43"/>
      <c r="F39" s="43"/>
      <c r="G39" s="43"/>
      <c r="H39" s="43"/>
      <c r="I39" s="43"/>
      <c r="J39" s="43"/>
      <c r="K39" s="43"/>
      <c r="L39" s="444"/>
    </row>
    <row r="40" spans="1:17" x14ac:dyDescent="0.3">
      <c r="A40" s="198" t="s">
        <v>74</v>
      </c>
      <c r="B40" s="103">
        <v>15.9</v>
      </c>
      <c r="C40" s="103">
        <v>16.2</v>
      </c>
      <c r="D40" s="103">
        <v>16.5</v>
      </c>
      <c r="E40" s="103">
        <v>16.100000000000001</v>
      </c>
      <c r="F40" s="103">
        <v>16.100000000000001</v>
      </c>
      <c r="G40" s="103">
        <v>11.9</v>
      </c>
      <c r="H40" s="103">
        <v>14.2</v>
      </c>
      <c r="I40" s="103">
        <v>14.6</v>
      </c>
      <c r="J40" s="103">
        <v>13.6</v>
      </c>
      <c r="K40" s="103">
        <v>14.2</v>
      </c>
      <c r="L40" s="457">
        <v>14.5</v>
      </c>
    </row>
    <row r="41" spans="1:17" x14ac:dyDescent="0.3">
      <c r="A41" s="199" t="s">
        <v>278</v>
      </c>
      <c r="B41" s="68">
        <v>21.5</v>
      </c>
      <c r="C41" s="68">
        <v>21.4</v>
      </c>
      <c r="D41" s="68">
        <v>21.3</v>
      </c>
      <c r="E41" s="68">
        <v>19.899999999999999</v>
      </c>
      <c r="F41" s="68">
        <v>20.2</v>
      </c>
      <c r="G41" s="68">
        <v>19.399999999999999</v>
      </c>
      <c r="H41" s="68">
        <v>20.5</v>
      </c>
      <c r="I41" s="68">
        <v>20.8</v>
      </c>
      <c r="J41" s="68">
        <v>18.899999999999999</v>
      </c>
      <c r="K41" s="68">
        <v>18.5</v>
      </c>
      <c r="L41" s="458">
        <v>18</v>
      </c>
    </row>
    <row r="42" spans="1:17" x14ac:dyDescent="0.3">
      <c r="A42" s="199" t="s">
        <v>76</v>
      </c>
      <c r="B42" s="68">
        <v>14.1</v>
      </c>
      <c r="C42" s="68">
        <v>8.6</v>
      </c>
      <c r="D42" s="68">
        <v>10.1</v>
      </c>
      <c r="E42" s="68">
        <v>4.9000000000000004</v>
      </c>
      <c r="F42" s="68">
        <v>8.1999999999999993</v>
      </c>
      <c r="G42" s="68">
        <v>4.5</v>
      </c>
      <c r="H42" s="68">
        <v>5.7</v>
      </c>
      <c r="I42" s="68">
        <v>1.2</v>
      </c>
      <c r="J42" s="68">
        <v>6.4</v>
      </c>
      <c r="K42" s="68">
        <v>6.8</v>
      </c>
      <c r="L42" s="458">
        <v>8</v>
      </c>
    </row>
    <row r="43" spans="1:17" x14ac:dyDescent="0.3">
      <c r="A43" s="199" t="s">
        <v>143</v>
      </c>
      <c r="B43" s="68">
        <v>18.100000000000001</v>
      </c>
      <c r="C43" s="68">
        <v>18.100000000000001</v>
      </c>
      <c r="D43" s="68">
        <v>18.8</v>
      </c>
      <c r="E43" s="93">
        <v>20</v>
      </c>
      <c r="F43" s="93">
        <v>18.7</v>
      </c>
      <c r="G43" s="68">
        <v>14.3</v>
      </c>
      <c r="H43" s="68">
        <v>15.4</v>
      </c>
      <c r="I43" s="68">
        <v>15.8</v>
      </c>
      <c r="J43" s="68">
        <v>17.3</v>
      </c>
      <c r="K43" s="68">
        <v>17.5</v>
      </c>
      <c r="L43" s="459">
        <v>17.8</v>
      </c>
    </row>
    <row r="44" spans="1:17" x14ac:dyDescent="0.3">
      <c r="A44" s="207" t="s">
        <v>144</v>
      </c>
      <c r="B44" s="72">
        <v>13.6</v>
      </c>
      <c r="C44" s="72">
        <v>13.9</v>
      </c>
      <c r="D44" s="72">
        <v>14.2</v>
      </c>
      <c r="E44" s="72">
        <v>14.1</v>
      </c>
      <c r="F44" s="72">
        <v>14.3</v>
      </c>
      <c r="G44" s="72">
        <v>14.4</v>
      </c>
      <c r="H44" s="72">
        <v>15.3</v>
      </c>
      <c r="I44" s="72">
        <v>15.9</v>
      </c>
      <c r="J44" s="72">
        <v>16.7</v>
      </c>
      <c r="K44" s="72">
        <v>17.2</v>
      </c>
      <c r="L44" s="450">
        <v>17.2</v>
      </c>
    </row>
    <row r="45" spans="1:17" s="30" customFormat="1" x14ac:dyDescent="0.3">
      <c r="A45" s="197" t="s">
        <v>153</v>
      </c>
      <c r="B45" s="172">
        <v>16.3</v>
      </c>
      <c r="C45" s="172">
        <v>15.8</v>
      </c>
      <c r="D45" s="172">
        <v>16.2</v>
      </c>
      <c r="E45" s="172">
        <v>15.4</v>
      </c>
      <c r="F45" s="172">
        <v>15.9</v>
      </c>
      <c r="G45" s="172">
        <v>13.6</v>
      </c>
      <c r="H45" s="172">
        <v>14.9</v>
      </c>
      <c r="I45" s="172">
        <v>15.3</v>
      </c>
      <c r="J45" s="172">
        <v>15.8</v>
      </c>
      <c r="K45" s="172">
        <v>16.2</v>
      </c>
      <c r="L45" s="460">
        <v>16.2</v>
      </c>
    </row>
    <row r="46" spans="1:17" x14ac:dyDescent="0.3">
      <c r="A46" s="2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457"/>
    </row>
    <row r="47" spans="1:17" x14ac:dyDescent="0.3">
      <c r="A47" s="199" t="s">
        <v>91</v>
      </c>
      <c r="B47" s="51">
        <v>-697</v>
      </c>
      <c r="C47" s="51">
        <v>-705</v>
      </c>
      <c r="D47" s="51">
        <v>-668</v>
      </c>
      <c r="E47" s="51">
        <v>-799</v>
      </c>
      <c r="F47" s="51">
        <v>-1037</v>
      </c>
      <c r="G47" s="51">
        <v>-782</v>
      </c>
      <c r="H47" s="51">
        <v>-643</v>
      </c>
      <c r="I47" s="51">
        <v>-1011</v>
      </c>
      <c r="J47" s="51">
        <v>-2531</v>
      </c>
      <c r="K47" s="51">
        <v>-3382</v>
      </c>
      <c r="L47" s="167">
        <v>-3329</v>
      </c>
    </row>
    <row r="48" spans="1:17" x14ac:dyDescent="0.3">
      <c r="A48" s="203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450"/>
    </row>
    <row r="49" spans="1:12" x14ac:dyDescent="0.3">
      <c r="A49" s="197" t="s">
        <v>154</v>
      </c>
      <c r="B49" s="128">
        <v>10382</v>
      </c>
      <c r="C49" s="128">
        <v>8952</v>
      </c>
      <c r="D49" s="128">
        <v>11673</v>
      </c>
      <c r="E49" s="128">
        <v>5297</v>
      </c>
      <c r="F49" s="128">
        <v>13571</v>
      </c>
      <c r="G49" s="128">
        <v>11133</v>
      </c>
      <c r="H49" s="128">
        <v>13538</v>
      </c>
      <c r="I49" s="128">
        <v>17521</v>
      </c>
      <c r="J49" s="128">
        <v>19254</v>
      </c>
      <c r="K49" s="128">
        <v>20893</v>
      </c>
      <c r="L49" s="451">
        <v>19823</v>
      </c>
    </row>
    <row r="50" spans="1:12" x14ac:dyDescent="0.3">
      <c r="A50" s="202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457"/>
    </row>
    <row r="51" spans="1:12" x14ac:dyDescent="0.3">
      <c r="A51" s="199" t="s">
        <v>93</v>
      </c>
      <c r="B51" s="51">
        <v>-2689</v>
      </c>
      <c r="C51" s="51">
        <v>-2328</v>
      </c>
      <c r="D51" s="51">
        <v>-3038</v>
      </c>
      <c r="E51" s="51">
        <v>-2542</v>
      </c>
      <c r="F51" s="51">
        <v>-3574</v>
      </c>
      <c r="G51" s="51">
        <v>-2504</v>
      </c>
      <c r="H51" s="51">
        <v>-2638</v>
      </c>
      <c r="I51" s="51">
        <v>-4225</v>
      </c>
      <c r="J51" s="51">
        <v>-5615</v>
      </c>
      <c r="K51" s="51">
        <v>-5272</v>
      </c>
      <c r="L51" s="167">
        <v>-5115</v>
      </c>
    </row>
    <row r="52" spans="1:12" x14ac:dyDescent="0.3">
      <c r="A52" s="203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450"/>
    </row>
    <row r="53" spans="1:12" x14ac:dyDescent="0.3">
      <c r="A53" s="197" t="s">
        <v>94</v>
      </c>
      <c r="B53" s="171">
        <v>7693</v>
      </c>
      <c r="C53" s="128">
        <v>6653</v>
      </c>
      <c r="D53" s="128">
        <v>8635</v>
      </c>
      <c r="E53" s="128">
        <v>2755</v>
      </c>
      <c r="F53" s="128">
        <v>9997</v>
      </c>
      <c r="G53" s="128">
        <v>8375</v>
      </c>
      <c r="H53" s="128">
        <v>10901</v>
      </c>
      <c r="I53" s="128">
        <v>13296</v>
      </c>
      <c r="J53" s="128">
        <v>13639</v>
      </c>
      <c r="K53" s="128">
        <v>15621</v>
      </c>
      <c r="L53" s="451">
        <v>14708</v>
      </c>
    </row>
    <row r="54" spans="1:12" x14ac:dyDescent="0.3">
      <c r="A54" s="208"/>
      <c r="B54" s="192"/>
      <c r="C54" s="112"/>
      <c r="D54" s="112"/>
      <c r="E54" s="112"/>
      <c r="F54" s="112"/>
      <c r="G54" s="112"/>
      <c r="H54" s="112"/>
      <c r="I54" s="112"/>
      <c r="J54" s="112"/>
      <c r="K54" s="112"/>
      <c r="L54" s="461"/>
    </row>
    <row r="55" spans="1:12" x14ac:dyDescent="0.3">
      <c r="A55" s="197" t="s">
        <v>27</v>
      </c>
      <c r="B55" s="191"/>
      <c r="C55" s="43"/>
      <c r="D55" s="43"/>
      <c r="E55" s="43"/>
      <c r="F55" s="43"/>
      <c r="G55" s="43"/>
      <c r="H55" s="43"/>
      <c r="I55" s="43"/>
      <c r="J55" s="43"/>
      <c r="K55" s="43"/>
      <c r="L55" s="444"/>
    </row>
    <row r="56" spans="1:12" x14ac:dyDescent="0.3">
      <c r="A56" s="198" t="s">
        <v>74</v>
      </c>
      <c r="B56" s="178">
        <v>0.04</v>
      </c>
      <c r="C56" s="178">
        <v>0.03</v>
      </c>
      <c r="D56" s="178">
        <v>0.04</v>
      </c>
      <c r="E56" s="178">
        <v>0.02</v>
      </c>
      <c r="F56" s="178">
        <v>0.02</v>
      </c>
      <c r="G56" s="178">
        <v>-0.08</v>
      </c>
      <c r="H56" s="178">
        <v>0.13</v>
      </c>
      <c r="I56" s="178">
        <v>0.05</v>
      </c>
      <c r="J56" s="178">
        <v>-0.02</v>
      </c>
      <c r="K56" s="178">
        <v>0</v>
      </c>
      <c r="L56" s="462">
        <v>0.02</v>
      </c>
    </row>
    <row r="57" spans="1:12" x14ac:dyDescent="0.3">
      <c r="A57" s="199" t="s">
        <v>278</v>
      </c>
      <c r="B57" s="179">
        <v>7.0000000000000007E-2</v>
      </c>
      <c r="C57" s="179">
        <v>0.05</v>
      </c>
      <c r="D57" s="179">
        <v>0.04</v>
      </c>
      <c r="E57" s="179">
        <v>0.09</v>
      </c>
      <c r="F57" s="179">
        <v>7.0000000000000007E-2</v>
      </c>
      <c r="G57" s="179">
        <v>-7.0000000000000007E-2</v>
      </c>
      <c r="H57" s="179">
        <v>0.14000000000000001</v>
      </c>
      <c r="I57" s="179">
        <v>0.17</v>
      </c>
      <c r="J57" s="179">
        <v>0.06</v>
      </c>
      <c r="K57" s="179">
        <v>0.02</v>
      </c>
      <c r="L57" s="463">
        <v>0.03</v>
      </c>
    </row>
    <row r="58" spans="1:12" x14ac:dyDescent="0.3">
      <c r="A58" s="199" t="s">
        <v>76</v>
      </c>
      <c r="B58" s="179">
        <v>-0.03</v>
      </c>
      <c r="C58" s="179">
        <v>-0.09</v>
      </c>
      <c r="D58" s="179">
        <v>0</v>
      </c>
      <c r="E58" s="179">
        <v>0.04</v>
      </c>
      <c r="F58" s="179">
        <v>-0.01</v>
      </c>
      <c r="G58" s="179">
        <v>-0.16</v>
      </c>
      <c r="H58" s="179">
        <v>0.02</v>
      </c>
      <c r="I58" s="179">
        <v>-0.05</v>
      </c>
      <c r="J58" s="179">
        <v>-0.02</v>
      </c>
      <c r="K58" s="179">
        <v>-0.06</v>
      </c>
      <c r="L58" s="463">
        <v>-0.03</v>
      </c>
    </row>
    <row r="59" spans="1:12" x14ac:dyDescent="0.3">
      <c r="A59" s="199" t="s">
        <v>143</v>
      </c>
      <c r="B59" s="179">
        <v>7.0000000000000007E-2</v>
      </c>
      <c r="C59" s="179">
        <v>0.03</v>
      </c>
      <c r="D59" s="179">
        <v>7.0000000000000007E-2</v>
      </c>
      <c r="E59" s="179">
        <v>0.08</v>
      </c>
      <c r="F59" s="179">
        <v>0.05</v>
      </c>
      <c r="G59" s="179">
        <v>-0.15</v>
      </c>
      <c r="H59" s="179">
        <v>0.05</v>
      </c>
      <c r="I59" s="179">
        <v>0.15</v>
      </c>
      <c r="J59" s="179">
        <v>0.09</v>
      </c>
      <c r="K59" s="179">
        <v>-0.02</v>
      </c>
      <c r="L59" s="463">
        <v>7.0000000000000007E-2</v>
      </c>
    </row>
    <row r="60" spans="1:12" x14ac:dyDescent="0.3">
      <c r="A60" s="207" t="s">
        <v>144</v>
      </c>
      <c r="B60" s="180">
        <v>0.05</v>
      </c>
      <c r="C60" s="180">
        <v>0.04</v>
      </c>
      <c r="D60" s="180">
        <v>0.04</v>
      </c>
      <c r="E60" s="180">
        <v>0.04</v>
      </c>
      <c r="F60" s="180">
        <v>0.02</v>
      </c>
      <c r="G60" s="180">
        <v>-0.02</v>
      </c>
      <c r="H60" s="180">
        <v>0.14000000000000001</v>
      </c>
      <c r="I60" s="180">
        <v>0.17</v>
      </c>
      <c r="J60" s="180">
        <v>0.01</v>
      </c>
      <c r="K60" s="180">
        <v>-0.01</v>
      </c>
      <c r="L60" s="464">
        <v>0.02</v>
      </c>
    </row>
    <row r="61" spans="1:12" s="30" customFormat="1" x14ac:dyDescent="0.3">
      <c r="A61" s="197" t="s">
        <v>78</v>
      </c>
      <c r="B61" s="193">
        <f>'Key summary'!B10/100</f>
        <v>0.04</v>
      </c>
      <c r="C61" s="173">
        <f>'Key summary'!C10/100</f>
        <v>0.02</v>
      </c>
      <c r="D61" s="173">
        <f>'Key summary'!D10/100</f>
        <v>0.04</v>
      </c>
      <c r="E61" s="173">
        <f>'Key summary'!E10/100</f>
        <v>0.05</v>
      </c>
      <c r="F61" s="173">
        <f>'Key summary'!F10/100</f>
        <v>0.03</v>
      </c>
      <c r="G61" s="173">
        <f>'Key summary'!G10/100</f>
        <v>-0.08</v>
      </c>
      <c r="H61" s="173">
        <f>'Key summary'!H10/100</f>
        <v>0.11</v>
      </c>
      <c r="I61" s="173">
        <f>'Key summary'!I10/100</f>
        <v>0.12</v>
      </c>
      <c r="J61" s="173">
        <f>'Key summary'!I10/100</f>
        <v>0.12</v>
      </c>
      <c r="K61" s="173">
        <v>-0.01</v>
      </c>
      <c r="L61" s="465">
        <v>0.03</v>
      </c>
    </row>
    <row r="62" spans="1:12" x14ac:dyDescent="0.3">
      <c r="A62" s="209"/>
      <c r="B62" s="192"/>
      <c r="C62" s="112"/>
      <c r="D62" s="112"/>
      <c r="E62" s="112"/>
      <c r="F62" s="112"/>
      <c r="G62" s="112"/>
      <c r="H62" s="112"/>
      <c r="I62" s="112"/>
      <c r="J62" s="112"/>
      <c r="K62" s="112"/>
      <c r="L62" s="461"/>
    </row>
    <row r="63" spans="1:12" x14ac:dyDescent="0.3">
      <c r="A63" s="197" t="s">
        <v>39</v>
      </c>
      <c r="B63" s="191"/>
      <c r="C63" s="43"/>
      <c r="D63" s="43"/>
      <c r="E63" s="43"/>
      <c r="F63" s="43"/>
      <c r="G63" s="43"/>
      <c r="H63" s="43"/>
      <c r="I63" s="43"/>
      <c r="J63" s="43"/>
      <c r="K63" s="43"/>
      <c r="L63" s="444"/>
    </row>
    <row r="64" spans="1:12" x14ac:dyDescent="0.3">
      <c r="A64" s="198" t="s">
        <v>74</v>
      </c>
      <c r="B64" s="47">
        <v>2622</v>
      </c>
      <c r="C64" s="47">
        <v>2577</v>
      </c>
      <c r="D64" s="47">
        <v>2977</v>
      </c>
      <c r="E64" s="47">
        <v>2819</v>
      </c>
      <c r="F64" s="47">
        <v>3515</v>
      </c>
      <c r="G64" s="47">
        <v>2939</v>
      </c>
      <c r="H64" s="47">
        <v>3089</v>
      </c>
      <c r="I64" s="47">
        <v>2785</v>
      </c>
      <c r="J64" s="47">
        <v>4183</v>
      </c>
      <c r="K64" s="47">
        <v>3872</v>
      </c>
      <c r="L64" s="164">
        <v>4277</v>
      </c>
    </row>
    <row r="65" spans="1:12" x14ac:dyDescent="0.3">
      <c r="A65" s="199" t="s">
        <v>278</v>
      </c>
      <c r="B65" s="51">
        <v>3217</v>
      </c>
      <c r="C65" s="51">
        <v>3447</v>
      </c>
      <c r="D65" s="51">
        <v>3491</v>
      </c>
      <c r="E65" s="51">
        <v>3903</v>
      </c>
      <c r="F65" s="51">
        <v>5263</v>
      </c>
      <c r="G65" s="51">
        <v>4837</v>
      </c>
      <c r="H65" s="51">
        <v>3722</v>
      </c>
      <c r="I65" s="51">
        <v>5520</v>
      </c>
      <c r="J65" s="51">
        <v>8181</v>
      </c>
      <c r="K65" s="51">
        <v>7581</v>
      </c>
      <c r="L65" s="167">
        <v>8171</v>
      </c>
    </row>
    <row r="66" spans="1:12" x14ac:dyDescent="0.3">
      <c r="A66" s="199" t="s">
        <v>76</v>
      </c>
      <c r="B66" s="51">
        <v>1235</v>
      </c>
      <c r="C66" s="51">
        <v>1564</v>
      </c>
      <c r="D66" s="51">
        <v>859</v>
      </c>
      <c r="E66" s="51">
        <v>811</v>
      </c>
      <c r="F66" s="51">
        <v>622</v>
      </c>
      <c r="G66" s="51">
        <v>762</v>
      </c>
      <c r="H66" s="51">
        <v>285</v>
      </c>
      <c r="I66" s="51">
        <v>288</v>
      </c>
      <c r="J66" s="51">
        <v>1213</v>
      </c>
      <c r="K66" s="51">
        <v>997</v>
      </c>
      <c r="L66" s="167">
        <v>537</v>
      </c>
    </row>
    <row r="67" spans="1:12" x14ac:dyDescent="0.3">
      <c r="A67" s="199" t="s">
        <v>143</v>
      </c>
      <c r="B67" s="51">
        <v>1557</v>
      </c>
      <c r="C67" s="51">
        <v>1724</v>
      </c>
      <c r="D67" s="51">
        <v>1732</v>
      </c>
      <c r="E67" s="51">
        <v>2463</v>
      </c>
      <c r="F67" s="51">
        <v>3183</v>
      </c>
      <c r="G67" s="51">
        <v>2509</v>
      </c>
      <c r="H67" s="51">
        <v>3179</v>
      </c>
      <c r="I67" s="51">
        <v>2974</v>
      </c>
      <c r="J67" s="51">
        <v>4145</v>
      </c>
      <c r="K67" s="51">
        <v>4585</v>
      </c>
      <c r="L67" s="167">
        <v>5390</v>
      </c>
    </row>
    <row r="68" spans="1:12" x14ac:dyDescent="0.3">
      <c r="A68" s="207" t="s">
        <v>144</v>
      </c>
      <c r="B68" s="109">
        <v>2637</v>
      </c>
      <c r="C68" s="109">
        <v>2713</v>
      </c>
      <c r="D68" s="109">
        <v>3065</v>
      </c>
      <c r="E68" s="109">
        <v>2772</v>
      </c>
      <c r="F68" s="109">
        <v>3655</v>
      </c>
      <c r="G68" s="109">
        <v>4974</v>
      </c>
      <c r="H68" s="109">
        <v>3971</v>
      </c>
      <c r="I68" s="109">
        <v>5436</v>
      </c>
      <c r="J68" s="109">
        <v>10391</v>
      </c>
      <c r="K68" s="109">
        <v>10017</v>
      </c>
      <c r="L68" s="169">
        <v>8612</v>
      </c>
    </row>
    <row r="69" spans="1:12" s="30" customFormat="1" x14ac:dyDescent="0.3">
      <c r="A69" s="196" t="s">
        <v>78</v>
      </c>
      <c r="B69" s="58">
        <v>9952</v>
      </c>
      <c r="C69" s="58">
        <v>10467</v>
      </c>
      <c r="D69" s="58">
        <v>10929</v>
      </c>
      <c r="E69" s="58">
        <v>11357</v>
      </c>
      <c r="F69" s="58">
        <v>14442</v>
      </c>
      <c r="G69" s="58">
        <v>14560</v>
      </c>
      <c r="H69" s="58">
        <v>13265</v>
      </c>
      <c r="I69" s="58">
        <v>15808</v>
      </c>
      <c r="J69" s="58">
        <v>25232</v>
      </c>
      <c r="K69" s="58">
        <v>23052</v>
      </c>
      <c r="L69" s="449">
        <v>22660</v>
      </c>
    </row>
    <row r="70" spans="1:12" x14ac:dyDescent="0.3">
      <c r="A70" s="209"/>
      <c r="B70" s="192"/>
      <c r="C70" s="112"/>
      <c r="D70" s="112"/>
      <c r="E70" s="112"/>
      <c r="F70" s="112"/>
      <c r="G70" s="112"/>
      <c r="H70" s="112"/>
      <c r="I70" s="112"/>
      <c r="J70" s="112"/>
      <c r="K70" s="112"/>
      <c r="L70" s="461"/>
    </row>
    <row r="71" spans="1:12" x14ac:dyDescent="0.3">
      <c r="A71" s="197" t="s">
        <v>156</v>
      </c>
      <c r="B71" s="191"/>
      <c r="C71" s="43"/>
      <c r="D71" s="43"/>
      <c r="E71" s="43"/>
      <c r="F71" s="43"/>
      <c r="G71" s="43"/>
      <c r="H71" s="43"/>
      <c r="I71" s="43"/>
      <c r="J71" s="43"/>
      <c r="K71" s="43"/>
      <c r="L71" s="444"/>
    </row>
    <row r="72" spans="1:12" x14ac:dyDescent="0.3">
      <c r="A72" s="198" t="s">
        <v>74</v>
      </c>
      <c r="B72" s="103">
        <v>20.399999999999999</v>
      </c>
      <c r="C72" s="103">
        <v>19.899999999999999</v>
      </c>
      <c r="D72" s="103">
        <v>21.4</v>
      </c>
      <c r="E72" s="103">
        <v>20.100000000000001</v>
      </c>
      <c r="F72" s="103">
        <v>18.399999999999999</v>
      </c>
      <c r="G72" s="90">
        <v>11.874015748031496</v>
      </c>
      <c r="H72" s="103">
        <v>16.2</v>
      </c>
      <c r="I72" s="103">
        <v>16.8</v>
      </c>
      <c r="J72" s="103">
        <v>14.8</v>
      </c>
      <c r="K72" s="103">
        <v>15.9</v>
      </c>
      <c r="L72" s="457">
        <v>15.4</v>
      </c>
    </row>
    <row r="73" spans="1:12" x14ac:dyDescent="0.3">
      <c r="A73" s="199" t="s">
        <v>278</v>
      </c>
      <c r="B73" s="68">
        <v>24.1</v>
      </c>
      <c r="C73" s="93">
        <v>25</v>
      </c>
      <c r="D73" s="68">
        <v>24.2</v>
      </c>
      <c r="E73" s="68">
        <v>22.5</v>
      </c>
      <c r="F73" s="68">
        <v>23.6</v>
      </c>
      <c r="G73" s="93">
        <v>24.351376267614906</v>
      </c>
      <c r="H73" s="68">
        <v>30</v>
      </c>
      <c r="I73" s="68">
        <v>32.1</v>
      </c>
      <c r="J73" s="68">
        <v>16.3</v>
      </c>
      <c r="K73" s="68">
        <v>12.7</v>
      </c>
      <c r="L73" s="459">
        <v>12.7</v>
      </c>
    </row>
    <row r="74" spans="1:12" x14ac:dyDescent="0.3">
      <c r="A74" s="199" t="s">
        <v>76</v>
      </c>
      <c r="B74" s="68">
        <v>12.6</v>
      </c>
      <c r="C74" s="68">
        <v>6.6</v>
      </c>
      <c r="D74" s="68">
        <v>7.8</v>
      </c>
      <c r="E74" s="68">
        <v>4.8</v>
      </c>
      <c r="F74" s="68">
        <v>10.3</v>
      </c>
      <c r="G74" s="93">
        <v>4.4556677890011223</v>
      </c>
      <c r="H74" s="68">
        <v>5.9</v>
      </c>
      <c r="I74" s="68">
        <v>1.2</v>
      </c>
      <c r="J74" s="68">
        <v>5.8</v>
      </c>
      <c r="K74" s="68">
        <v>5.8</v>
      </c>
      <c r="L74" s="459">
        <v>6.7</v>
      </c>
    </row>
    <row r="75" spans="1:12" x14ac:dyDescent="0.3">
      <c r="A75" s="199" t="s">
        <v>143</v>
      </c>
      <c r="B75" s="68">
        <v>18.8</v>
      </c>
      <c r="C75" s="68">
        <v>16.600000000000001</v>
      </c>
      <c r="D75" s="68">
        <v>14.4</v>
      </c>
      <c r="E75" s="93">
        <v>14</v>
      </c>
      <c r="F75" s="93">
        <v>14</v>
      </c>
      <c r="G75" s="93">
        <v>8.8895724392494611</v>
      </c>
      <c r="H75" s="93">
        <v>10.4</v>
      </c>
      <c r="I75" s="93">
        <v>12.4</v>
      </c>
      <c r="J75" s="93">
        <v>15.2</v>
      </c>
      <c r="K75" s="93">
        <v>14.8</v>
      </c>
      <c r="L75" s="458">
        <v>14.5</v>
      </c>
    </row>
    <row r="76" spans="1:12" x14ac:dyDescent="0.3">
      <c r="A76" s="207" t="s">
        <v>144</v>
      </c>
      <c r="B76" s="72">
        <v>14.9</v>
      </c>
      <c r="C76" s="72">
        <v>15.7</v>
      </c>
      <c r="D76" s="72">
        <v>16.399999999999999</v>
      </c>
      <c r="E76" s="72">
        <v>16.899999999999999</v>
      </c>
      <c r="F76" s="72">
        <v>16.2</v>
      </c>
      <c r="G76" s="96">
        <v>13.91046606704824</v>
      </c>
      <c r="H76" s="72">
        <v>15.8</v>
      </c>
      <c r="I76" s="72">
        <v>18.8</v>
      </c>
      <c r="J76" s="72">
        <v>20.3</v>
      </c>
      <c r="K76" s="72">
        <v>20.100000000000001</v>
      </c>
      <c r="L76" s="450">
        <v>19.399999999999999</v>
      </c>
    </row>
    <row r="77" spans="1:12" x14ac:dyDescent="0.3">
      <c r="A77" s="210" t="s">
        <v>78</v>
      </c>
      <c r="B77" s="211">
        <v>17.8</v>
      </c>
      <c r="C77" s="211">
        <v>16.5</v>
      </c>
      <c r="D77" s="211">
        <v>16.600000000000001</v>
      </c>
      <c r="E77" s="211">
        <v>16.2</v>
      </c>
      <c r="F77" s="212">
        <v>17</v>
      </c>
      <c r="G77" s="212">
        <v>12.542893833814025</v>
      </c>
      <c r="H77" s="212">
        <v>15.2</v>
      </c>
      <c r="I77" s="212">
        <v>16.899999999999999</v>
      </c>
      <c r="J77" s="212">
        <v>15.6</v>
      </c>
      <c r="K77" s="212">
        <v>14.4</v>
      </c>
      <c r="L77" s="466">
        <v>14.2</v>
      </c>
    </row>
    <row r="78" spans="1:12" x14ac:dyDescent="0.3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</sheetData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5"/>
  <sheetViews>
    <sheetView showGridLines="0" zoomScaleNormal="100" workbookViewId="0"/>
  </sheetViews>
  <sheetFormatPr defaultRowHeight="16.5" x14ac:dyDescent="0.3"/>
  <cols>
    <col min="1" max="1" width="89.7109375" style="12" customWidth="1"/>
    <col min="2" max="7" width="13.85546875" style="12" customWidth="1"/>
    <col min="8" max="8" width="14.42578125" style="12" customWidth="1"/>
    <col min="9" max="9" width="12.5703125" style="12" customWidth="1"/>
    <col min="10" max="11" width="11.42578125" style="12" bestFit="1" customWidth="1"/>
    <col min="12" max="13" width="11.42578125" style="12" customWidth="1"/>
    <col min="14" max="16384" width="9.140625" style="12"/>
  </cols>
  <sheetData>
    <row r="1" spans="1:12" s="39" customFormat="1" ht="18" customHeight="1" x14ac:dyDescent="0.3"/>
    <row r="2" spans="1:12" s="39" customFormat="1" ht="18" customHeight="1" x14ac:dyDescent="0.3"/>
    <row r="3" spans="1:12" s="39" customFormat="1" ht="18" customHeight="1" x14ac:dyDescent="0.3"/>
    <row r="4" spans="1:12" s="39" customFormat="1" ht="18" customHeight="1" x14ac:dyDescent="0.3">
      <c r="A4" s="28" t="s">
        <v>574</v>
      </c>
      <c r="B4" s="118"/>
    </row>
    <row r="5" spans="1:12" s="39" customFormat="1" ht="18" customHeight="1" x14ac:dyDescent="0.3"/>
    <row r="6" spans="1:12" x14ac:dyDescent="0.3">
      <c r="A6" s="467"/>
      <c r="B6" s="227">
        <v>2015</v>
      </c>
      <c r="C6" s="227">
        <v>2016</v>
      </c>
      <c r="D6" s="227">
        <v>2017</v>
      </c>
      <c r="E6" s="227">
        <v>2018</v>
      </c>
      <c r="F6" s="227">
        <v>2019</v>
      </c>
      <c r="G6" s="227">
        <v>2020</v>
      </c>
      <c r="H6" s="227">
        <v>2021</v>
      </c>
      <c r="I6" s="227">
        <v>2022</v>
      </c>
      <c r="J6" s="227">
        <v>2023</v>
      </c>
      <c r="K6" s="227">
        <v>2024</v>
      </c>
      <c r="L6" s="228">
        <v>2025</v>
      </c>
    </row>
    <row r="7" spans="1:12" x14ac:dyDescent="0.3">
      <c r="A7" s="468"/>
      <c r="B7" s="229" t="s">
        <v>149</v>
      </c>
      <c r="C7" s="229" t="s">
        <v>149</v>
      </c>
      <c r="D7" s="229" t="s">
        <v>149</v>
      </c>
      <c r="E7" s="229" t="s">
        <v>149</v>
      </c>
      <c r="F7" s="229" t="s">
        <v>149</v>
      </c>
      <c r="G7" s="229" t="s">
        <v>149</v>
      </c>
      <c r="H7" s="229" t="s">
        <v>149</v>
      </c>
      <c r="I7" s="229" t="s">
        <v>149</v>
      </c>
      <c r="J7" s="229" t="s">
        <v>149</v>
      </c>
      <c r="K7" s="229" t="s">
        <v>149</v>
      </c>
      <c r="L7" s="230" t="s">
        <v>149</v>
      </c>
    </row>
    <row r="8" spans="1:12" x14ac:dyDescent="0.3">
      <c r="A8" s="231" t="s">
        <v>157</v>
      </c>
      <c r="B8" s="232">
        <v>23038.77</v>
      </c>
      <c r="C8" s="233">
        <v>25276</v>
      </c>
      <c r="D8" s="233">
        <v>26940</v>
      </c>
      <c r="E8" s="233">
        <v>30970</v>
      </c>
      <c r="F8" s="233">
        <v>36972</v>
      </c>
      <c r="G8" s="233">
        <v>34659</v>
      </c>
      <c r="H8" s="233">
        <v>36728</v>
      </c>
      <c r="I8" s="233">
        <v>54093</v>
      </c>
      <c r="J8" s="233">
        <v>64522</v>
      </c>
      <c r="K8" s="233">
        <v>71151</v>
      </c>
      <c r="L8" s="234">
        <v>72621</v>
      </c>
    </row>
    <row r="9" spans="1:12" x14ac:dyDescent="0.3">
      <c r="A9" s="235" t="s">
        <v>159</v>
      </c>
      <c r="B9" s="236">
        <v>3019.261</v>
      </c>
      <c r="C9" s="237">
        <v>2961</v>
      </c>
      <c r="D9" s="237">
        <v>3134</v>
      </c>
      <c r="E9" s="237">
        <v>3728</v>
      </c>
      <c r="F9" s="237">
        <v>4135</v>
      </c>
      <c r="G9" s="237">
        <v>3043</v>
      </c>
      <c r="H9" s="237">
        <v>4611</v>
      </c>
      <c r="I9" s="237">
        <v>5658</v>
      </c>
      <c r="J9" s="237">
        <v>6410</v>
      </c>
      <c r="K9" s="237">
        <v>6676</v>
      </c>
      <c r="L9" s="238">
        <v>7105</v>
      </c>
    </row>
    <row r="10" spans="1:12" x14ac:dyDescent="0.3">
      <c r="A10" s="235" t="s">
        <v>158</v>
      </c>
      <c r="B10" s="236">
        <v>3261.46</v>
      </c>
      <c r="C10" s="237">
        <v>3510</v>
      </c>
      <c r="D10" s="237">
        <v>3714</v>
      </c>
      <c r="E10" s="237">
        <v>3960</v>
      </c>
      <c r="F10" s="237">
        <v>4087</v>
      </c>
      <c r="G10" s="237">
        <v>4046</v>
      </c>
      <c r="H10" s="237">
        <v>5503</v>
      </c>
      <c r="I10" s="237">
        <v>6250</v>
      </c>
      <c r="J10" s="237">
        <v>7409</v>
      </c>
      <c r="K10" s="237">
        <v>7076.63781836609</v>
      </c>
      <c r="L10" s="238">
        <v>6839</v>
      </c>
    </row>
    <row r="11" spans="1:12" x14ac:dyDescent="0.3">
      <c r="A11" s="235" t="s">
        <v>161</v>
      </c>
      <c r="B11" s="236">
        <v>2885.8270000000002</v>
      </c>
      <c r="C11" s="237">
        <v>2949</v>
      </c>
      <c r="D11" s="237">
        <v>3193</v>
      </c>
      <c r="E11" s="237">
        <v>3310</v>
      </c>
      <c r="F11" s="237">
        <v>3678</v>
      </c>
      <c r="G11" s="237">
        <v>3616</v>
      </c>
      <c r="H11" s="237">
        <v>4074</v>
      </c>
      <c r="I11" s="237">
        <v>4768</v>
      </c>
      <c r="J11" s="237">
        <v>5380</v>
      </c>
      <c r="K11" s="237">
        <v>5743</v>
      </c>
      <c r="L11" s="238">
        <v>6666</v>
      </c>
    </row>
    <row r="12" spans="1:12" x14ac:dyDescent="0.3">
      <c r="A12" s="235" t="s">
        <v>160</v>
      </c>
      <c r="B12" s="236">
        <v>2238.145</v>
      </c>
      <c r="C12" s="237">
        <v>2194</v>
      </c>
      <c r="D12" s="237">
        <v>2420</v>
      </c>
      <c r="E12" s="237">
        <v>2659</v>
      </c>
      <c r="F12" s="237">
        <v>2882</v>
      </c>
      <c r="G12" s="237">
        <v>2885</v>
      </c>
      <c r="H12" s="237">
        <v>3354</v>
      </c>
      <c r="I12" s="237">
        <v>4097</v>
      </c>
      <c r="J12" s="237">
        <v>5540</v>
      </c>
      <c r="K12" s="237">
        <v>6440</v>
      </c>
      <c r="L12" s="238">
        <v>6174</v>
      </c>
    </row>
    <row r="13" spans="1:12" x14ac:dyDescent="0.3">
      <c r="A13" s="235" t="s">
        <v>162</v>
      </c>
      <c r="B13" s="236">
        <v>3578.875</v>
      </c>
      <c r="C13" s="237">
        <v>3895</v>
      </c>
      <c r="D13" s="237">
        <v>4203</v>
      </c>
      <c r="E13" s="237">
        <v>4551</v>
      </c>
      <c r="F13" s="237">
        <v>4739</v>
      </c>
      <c r="G13" s="237">
        <v>4767</v>
      </c>
      <c r="H13" s="237">
        <v>5009</v>
      </c>
      <c r="I13" s="237">
        <v>5044</v>
      </c>
      <c r="J13" s="237">
        <v>5018</v>
      </c>
      <c r="K13" s="237">
        <v>5035</v>
      </c>
      <c r="L13" s="238">
        <v>5200</v>
      </c>
    </row>
    <row r="14" spans="1:12" x14ac:dyDescent="0.3">
      <c r="A14" s="235" t="s">
        <v>163</v>
      </c>
      <c r="B14" s="236">
        <v>2009.9469999999999</v>
      </c>
      <c r="C14" s="237">
        <v>1974</v>
      </c>
      <c r="D14" s="237">
        <v>2145</v>
      </c>
      <c r="E14" s="237">
        <v>2100</v>
      </c>
      <c r="F14" s="237">
        <v>2625</v>
      </c>
      <c r="G14" s="237">
        <v>3124</v>
      </c>
      <c r="H14" s="237">
        <v>3377</v>
      </c>
      <c r="I14" s="239">
        <v>4046</v>
      </c>
      <c r="J14" s="239">
        <v>4646</v>
      </c>
      <c r="K14" s="239">
        <v>4392</v>
      </c>
      <c r="L14" s="240">
        <v>4417</v>
      </c>
    </row>
    <row r="15" spans="1:12" x14ac:dyDescent="0.3">
      <c r="A15" s="235" t="s">
        <v>165</v>
      </c>
      <c r="B15" s="236">
        <v>1605.8530000000001</v>
      </c>
      <c r="C15" s="237">
        <v>1747</v>
      </c>
      <c r="D15" s="237">
        <v>1866</v>
      </c>
      <c r="E15" s="237">
        <v>2090</v>
      </c>
      <c r="F15" s="237">
        <v>2279</v>
      </c>
      <c r="G15" s="237">
        <v>2179</v>
      </c>
      <c r="H15" s="237">
        <v>2335</v>
      </c>
      <c r="I15" s="237">
        <v>2650</v>
      </c>
      <c r="J15" s="237">
        <v>3051</v>
      </c>
      <c r="K15" s="237">
        <v>3121</v>
      </c>
      <c r="L15" s="238">
        <v>3423</v>
      </c>
    </row>
    <row r="16" spans="1:12" x14ac:dyDescent="0.3">
      <c r="A16" s="235" t="s">
        <v>166</v>
      </c>
      <c r="B16" s="236">
        <v>1054.4760000000001</v>
      </c>
      <c r="C16" s="237">
        <v>956</v>
      </c>
      <c r="D16" s="237">
        <v>1274</v>
      </c>
      <c r="E16" s="237">
        <v>1407</v>
      </c>
      <c r="F16" s="237">
        <v>1636</v>
      </c>
      <c r="G16" s="237">
        <v>1395</v>
      </c>
      <c r="H16" s="237">
        <v>1571</v>
      </c>
      <c r="I16" s="237">
        <v>2156</v>
      </c>
      <c r="J16" s="237">
        <v>2620</v>
      </c>
      <c r="K16" s="237">
        <v>2763</v>
      </c>
      <c r="L16" s="238">
        <v>2344</v>
      </c>
    </row>
    <row r="17" spans="1:12" x14ac:dyDescent="0.3">
      <c r="A17" s="235" t="s">
        <v>167</v>
      </c>
      <c r="B17" s="236">
        <v>526.053</v>
      </c>
      <c r="C17" s="237">
        <v>822</v>
      </c>
      <c r="D17" s="237">
        <v>922</v>
      </c>
      <c r="E17" s="237">
        <v>945</v>
      </c>
      <c r="F17" s="237">
        <v>1018</v>
      </c>
      <c r="G17" s="237">
        <v>788</v>
      </c>
      <c r="H17" s="237">
        <v>1037</v>
      </c>
      <c r="I17" s="237">
        <v>1475</v>
      </c>
      <c r="J17" s="237">
        <v>2218</v>
      </c>
      <c r="K17" s="237">
        <v>2291</v>
      </c>
      <c r="L17" s="238">
        <v>2179</v>
      </c>
    </row>
    <row r="18" spans="1:12" x14ac:dyDescent="0.3">
      <c r="A18" s="235" t="s">
        <v>170</v>
      </c>
      <c r="B18" s="236">
        <v>774.99300000000005</v>
      </c>
      <c r="C18" s="237">
        <v>829</v>
      </c>
      <c r="D18" s="237">
        <v>784</v>
      </c>
      <c r="E18" s="237">
        <v>902</v>
      </c>
      <c r="F18" s="237">
        <v>971</v>
      </c>
      <c r="G18" s="237">
        <v>1064</v>
      </c>
      <c r="H18" s="237">
        <v>1308</v>
      </c>
      <c r="I18" s="237">
        <v>1553</v>
      </c>
      <c r="J18" s="237">
        <v>1674</v>
      </c>
      <c r="K18" s="237">
        <v>1957</v>
      </c>
      <c r="L18" s="238">
        <v>2118</v>
      </c>
    </row>
    <row r="19" spans="1:12" x14ac:dyDescent="0.3">
      <c r="A19" s="235" t="s">
        <v>172</v>
      </c>
      <c r="B19" s="236">
        <v>873.52300000000002</v>
      </c>
      <c r="C19" s="237">
        <v>997</v>
      </c>
      <c r="D19" s="237">
        <v>1057</v>
      </c>
      <c r="E19" s="237">
        <v>1223</v>
      </c>
      <c r="F19" s="237">
        <v>1294</v>
      </c>
      <c r="G19" s="237">
        <v>1052</v>
      </c>
      <c r="H19" s="237">
        <v>1217</v>
      </c>
      <c r="I19" s="237">
        <v>1420</v>
      </c>
      <c r="J19" s="237">
        <v>1599</v>
      </c>
      <c r="K19" s="237">
        <v>1876</v>
      </c>
      <c r="L19" s="238">
        <v>2114</v>
      </c>
    </row>
    <row r="20" spans="1:12" x14ac:dyDescent="0.3">
      <c r="A20" s="235" t="s">
        <v>164</v>
      </c>
      <c r="B20" s="236">
        <v>6471.33</v>
      </c>
      <c r="C20" s="237">
        <v>5308</v>
      </c>
      <c r="D20" s="237">
        <v>4853</v>
      </c>
      <c r="E20" s="237">
        <v>4768</v>
      </c>
      <c r="F20" s="237">
        <v>4919</v>
      </c>
      <c r="G20" s="237">
        <v>4077</v>
      </c>
      <c r="H20" s="237">
        <v>3724</v>
      </c>
      <c r="I20" s="239">
        <v>3067</v>
      </c>
      <c r="J20" s="239">
        <v>3165</v>
      </c>
      <c r="K20" s="239">
        <v>2582</v>
      </c>
      <c r="L20" s="240">
        <v>2099</v>
      </c>
    </row>
    <row r="21" spans="1:12" x14ac:dyDescent="0.3">
      <c r="A21" s="235" t="s">
        <v>169</v>
      </c>
      <c r="B21" s="236">
        <v>1428.5940000000001</v>
      </c>
      <c r="C21" s="237">
        <v>1674</v>
      </c>
      <c r="D21" s="237">
        <v>1761</v>
      </c>
      <c r="E21" s="237">
        <v>1964</v>
      </c>
      <c r="F21" s="237">
        <v>2045</v>
      </c>
      <c r="G21" s="237">
        <v>1999</v>
      </c>
      <c r="H21" s="237">
        <v>1869</v>
      </c>
      <c r="I21" s="237">
        <v>1839</v>
      </c>
      <c r="J21" s="237">
        <v>1859</v>
      </c>
      <c r="K21" s="237">
        <v>1840</v>
      </c>
      <c r="L21" s="238">
        <v>1931</v>
      </c>
    </row>
    <row r="22" spans="1:12" x14ac:dyDescent="0.3">
      <c r="A22" s="235" t="s">
        <v>168</v>
      </c>
      <c r="B22" s="236">
        <v>1069.556</v>
      </c>
      <c r="C22" s="237">
        <v>1240</v>
      </c>
      <c r="D22" s="237">
        <v>1423</v>
      </c>
      <c r="E22" s="237">
        <v>1550</v>
      </c>
      <c r="F22" s="237">
        <v>1597</v>
      </c>
      <c r="G22" s="237">
        <v>1424</v>
      </c>
      <c r="H22" s="237">
        <v>1587</v>
      </c>
      <c r="I22" s="237">
        <v>1723</v>
      </c>
      <c r="J22" s="237">
        <v>1924</v>
      </c>
      <c r="K22" s="237">
        <v>1876</v>
      </c>
      <c r="L22" s="238">
        <v>1856</v>
      </c>
    </row>
    <row r="23" spans="1:12" x14ac:dyDescent="0.3">
      <c r="A23" s="235" t="s">
        <v>176</v>
      </c>
      <c r="B23" s="236">
        <v>718.01199999999994</v>
      </c>
      <c r="C23" s="237">
        <v>762</v>
      </c>
      <c r="D23" s="237">
        <v>811</v>
      </c>
      <c r="E23" s="237">
        <v>889</v>
      </c>
      <c r="F23" s="237">
        <v>986</v>
      </c>
      <c r="G23" s="237">
        <v>811</v>
      </c>
      <c r="H23" s="237">
        <v>898</v>
      </c>
      <c r="I23" s="237">
        <v>998</v>
      </c>
      <c r="J23" s="237">
        <v>1236</v>
      </c>
      <c r="K23" s="237">
        <v>1464</v>
      </c>
      <c r="L23" s="238">
        <v>1739</v>
      </c>
    </row>
    <row r="24" spans="1:12" x14ac:dyDescent="0.3">
      <c r="A24" s="235" t="s">
        <v>173</v>
      </c>
      <c r="B24" s="236">
        <v>628.98199999999997</v>
      </c>
      <c r="C24" s="237">
        <v>639</v>
      </c>
      <c r="D24" s="237">
        <v>697</v>
      </c>
      <c r="E24" s="237">
        <v>1014</v>
      </c>
      <c r="F24" s="237">
        <v>1056</v>
      </c>
      <c r="G24" s="237">
        <v>974</v>
      </c>
      <c r="H24" s="237">
        <v>1142</v>
      </c>
      <c r="I24" s="237">
        <v>1351</v>
      </c>
      <c r="J24" s="237">
        <v>1521</v>
      </c>
      <c r="K24" s="237">
        <v>1556.6090634075001</v>
      </c>
      <c r="L24" s="238">
        <v>1725</v>
      </c>
    </row>
    <row r="25" spans="1:12" x14ac:dyDescent="0.3">
      <c r="A25" s="235" t="s">
        <v>171</v>
      </c>
      <c r="B25" s="236">
        <v>1043.194</v>
      </c>
      <c r="C25" s="237">
        <v>1066</v>
      </c>
      <c r="D25" s="237">
        <v>1308</v>
      </c>
      <c r="E25" s="237">
        <v>1449</v>
      </c>
      <c r="F25" s="237">
        <v>1450</v>
      </c>
      <c r="G25" s="237">
        <v>1400</v>
      </c>
      <c r="H25" s="237">
        <v>1382</v>
      </c>
      <c r="I25" s="237">
        <v>1507</v>
      </c>
      <c r="J25" s="237">
        <v>1619</v>
      </c>
      <c r="K25" s="237">
        <v>1741</v>
      </c>
      <c r="L25" s="238">
        <v>1634</v>
      </c>
    </row>
    <row r="26" spans="1:12" x14ac:dyDescent="0.3">
      <c r="A26" s="235" t="s">
        <v>177</v>
      </c>
      <c r="B26" s="236">
        <v>482.28300000000002</v>
      </c>
      <c r="C26" s="237">
        <v>521</v>
      </c>
      <c r="D26" s="237">
        <v>621</v>
      </c>
      <c r="E26" s="237">
        <v>624</v>
      </c>
      <c r="F26" s="237">
        <v>711</v>
      </c>
      <c r="G26" s="237">
        <v>418</v>
      </c>
      <c r="H26" s="237">
        <v>607</v>
      </c>
      <c r="I26" s="237">
        <v>890</v>
      </c>
      <c r="J26" s="237">
        <v>1163</v>
      </c>
      <c r="K26" s="237">
        <v>1252</v>
      </c>
      <c r="L26" s="238">
        <v>1316</v>
      </c>
    </row>
    <row r="27" spans="1:12" x14ac:dyDescent="0.3">
      <c r="A27" s="235" t="s">
        <v>174</v>
      </c>
      <c r="B27" s="236">
        <v>1540.528</v>
      </c>
      <c r="C27" s="237">
        <v>1568</v>
      </c>
      <c r="D27" s="237">
        <v>1580</v>
      </c>
      <c r="E27" s="237">
        <v>1657</v>
      </c>
      <c r="F27" s="237">
        <v>1776</v>
      </c>
      <c r="G27" s="237">
        <v>1541</v>
      </c>
      <c r="H27" s="237">
        <v>1497</v>
      </c>
      <c r="I27" s="237">
        <v>1381</v>
      </c>
      <c r="J27" s="237">
        <v>1341</v>
      </c>
      <c r="K27" s="237">
        <v>1310</v>
      </c>
      <c r="L27" s="238">
        <v>1289</v>
      </c>
    </row>
    <row r="28" spans="1:12" x14ac:dyDescent="0.3">
      <c r="A28" s="235" t="s">
        <v>180</v>
      </c>
      <c r="B28" s="236">
        <v>582.279</v>
      </c>
      <c r="C28" s="237">
        <v>596</v>
      </c>
      <c r="D28" s="237">
        <v>632</v>
      </c>
      <c r="E28" s="237">
        <v>609</v>
      </c>
      <c r="F28" s="237">
        <v>673</v>
      </c>
      <c r="G28" s="237">
        <v>663</v>
      </c>
      <c r="H28" s="237">
        <v>736</v>
      </c>
      <c r="I28" s="237">
        <v>834</v>
      </c>
      <c r="J28" s="237">
        <v>886</v>
      </c>
      <c r="K28" s="237">
        <v>1046</v>
      </c>
      <c r="L28" s="238">
        <v>1232</v>
      </c>
    </row>
    <row r="29" spans="1:12" x14ac:dyDescent="0.3">
      <c r="A29" s="235" t="s">
        <v>175</v>
      </c>
      <c r="B29" s="236">
        <v>1317.0609999999999</v>
      </c>
      <c r="C29" s="237">
        <v>1395</v>
      </c>
      <c r="D29" s="237">
        <v>1556</v>
      </c>
      <c r="E29" s="237">
        <v>1736</v>
      </c>
      <c r="F29" s="237">
        <v>1616</v>
      </c>
      <c r="G29" s="237">
        <v>1355</v>
      </c>
      <c r="H29" s="237">
        <v>1151</v>
      </c>
      <c r="I29" s="237">
        <v>1145</v>
      </c>
      <c r="J29" s="237">
        <v>1290</v>
      </c>
      <c r="K29" s="237">
        <v>1238</v>
      </c>
      <c r="L29" s="238">
        <v>1117</v>
      </c>
    </row>
    <row r="30" spans="1:12" x14ac:dyDescent="0.3">
      <c r="A30" s="235" t="s">
        <v>179</v>
      </c>
      <c r="B30" s="236">
        <v>164.21</v>
      </c>
      <c r="C30" s="237">
        <v>181</v>
      </c>
      <c r="D30" s="237">
        <v>278</v>
      </c>
      <c r="E30" s="237">
        <v>427</v>
      </c>
      <c r="F30" s="237">
        <v>530</v>
      </c>
      <c r="G30" s="237">
        <v>483</v>
      </c>
      <c r="H30" s="237">
        <v>566</v>
      </c>
      <c r="I30" s="237">
        <v>747</v>
      </c>
      <c r="J30" s="237">
        <v>925</v>
      </c>
      <c r="K30" s="237">
        <v>903</v>
      </c>
      <c r="L30" s="238">
        <v>1059</v>
      </c>
    </row>
    <row r="31" spans="1:12" x14ac:dyDescent="0.3">
      <c r="A31" s="235" t="s">
        <v>182</v>
      </c>
      <c r="B31" s="236">
        <v>555.87</v>
      </c>
      <c r="C31" s="237">
        <v>572</v>
      </c>
      <c r="D31" s="237">
        <v>585</v>
      </c>
      <c r="E31" s="237">
        <v>609</v>
      </c>
      <c r="F31" s="237">
        <v>553</v>
      </c>
      <c r="G31" s="237">
        <v>399</v>
      </c>
      <c r="H31" s="237">
        <v>437</v>
      </c>
      <c r="I31" s="237">
        <v>560</v>
      </c>
      <c r="J31" s="237">
        <v>664</v>
      </c>
      <c r="K31" s="237">
        <v>879</v>
      </c>
      <c r="L31" s="238">
        <v>954</v>
      </c>
    </row>
    <row r="32" spans="1:12" x14ac:dyDescent="0.3">
      <c r="A32" s="235" t="s">
        <v>178</v>
      </c>
      <c r="B32" s="236">
        <v>441.82799999999997</v>
      </c>
      <c r="C32" s="237">
        <v>498</v>
      </c>
      <c r="D32" s="237">
        <v>484</v>
      </c>
      <c r="E32" s="237">
        <v>490</v>
      </c>
      <c r="F32" s="237">
        <v>672</v>
      </c>
      <c r="G32" s="237">
        <v>695</v>
      </c>
      <c r="H32" s="237">
        <v>773</v>
      </c>
      <c r="I32" s="237">
        <v>904</v>
      </c>
      <c r="J32" s="237">
        <v>976</v>
      </c>
      <c r="K32" s="237">
        <v>1044</v>
      </c>
      <c r="L32" s="238">
        <v>893</v>
      </c>
    </row>
    <row r="33" spans="1:13" x14ac:dyDescent="0.3">
      <c r="A33" s="235" t="s">
        <v>184</v>
      </c>
      <c r="B33" s="236">
        <v>334.88299999999998</v>
      </c>
      <c r="C33" s="237">
        <v>384</v>
      </c>
      <c r="D33" s="237">
        <v>488</v>
      </c>
      <c r="E33" s="237">
        <v>592</v>
      </c>
      <c r="F33" s="237">
        <v>612</v>
      </c>
      <c r="G33" s="237">
        <v>480</v>
      </c>
      <c r="H33" s="237">
        <v>554</v>
      </c>
      <c r="I33" s="237">
        <v>654</v>
      </c>
      <c r="J33" s="237">
        <v>637</v>
      </c>
      <c r="K33" s="237">
        <v>771</v>
      </c>
      <c r="L33" s="238">
        <v>796</v>
      </c>
    </row>
    <row r="34" spans="1:13" x14ac:dyDescent="0.3">
      <c r="A34" s="235" t="s">
        <v>183</v>
      </c>
      <c r="B34" s="236">
        <v>518.46500000000003</v>
      </c>
      <c r="C34" s="237">
        <v>425</v>
      </c>
      <c r="D34" s="237">
        <v>447</v>
      </c>
      <c r="E34" s="237">
        <v>451</v>
      </c>
      <c r="F34" s="237">
        <v>494</v>
      </c>
      <c r="G34" s="237">
        <v>440</v>
      </c>
      <c r="H34" s="237">
        <v>461</v>
      </c>
      <c r="I34" s="237">
        <v>551</v>
      </c>
      <c r="J34" s="237">
        <v>643</v>
      </c>
      <c r="K34" s="237">
        <v>617.21226835263599</v>
      </c>
      <c r="L34" s="238">
        <v>697</v>
      </c>
    </row>
    <row r="35" spans="1:13" x14ac:dyDescent="0.3">
      <c r="A35" s="235" t="s">
        <v>185</v>
      </c>
      <c r="B35" s="236">
        <v>341.02499999999998</v>
      </c>
      <c r="C35" s="237">
        <v>338</v>
      </c>
      <c r="D35" s="237">
        <v>362</v>
      </c>
      <c r="E35" s="237">
        <v>277</v>
      </c>
      <c r="F35" s="237">
        <v>230</v>
      </c>
      <c r="G35" s="237">
        <v>221</v>
      </c>
      <c r="H35" s="237">
        <v>241</v>
      </c>
      <c r="I35" s="237">
        <v>378</v>
      </c>
      <c r="J35" s="237">
        <v>579</v>
      </c>
      <c r="K35" s="237">
        <v>565.59338862153106</v>
      </c>
      <c r="L35" s="238">
        <v>556</v>
      </c>
    </row>
    <row r="36" spans="1:13" x14ac:dyDescent="0.3">
      <c r="A36" s="235" t="s">
        <v>186</v>
      </c>
      <c r="B36" s="236">
        <v>315.25</v>
      </c>
      <c r="C36" s="237">
        <v>328</v>
      </c>
      <c r="D36" s="237">
        <v>365</v>
      </c>
      <c r="E36" s="237">
        <v>373</v>
      </c>
      <c r="F36" s="237">
        <v>357</v>
      </c>
      <c r="G36" s="237">
        <v>355</v>
      </c>
      <c r="H36" s="237">
        <v>438</v>
      </c>
      <c r="I36" s="237">
        <v>442</v>
      </c>
      <c r="J36" s="237">
        <v>492</v>
      </c>
      <c r="K36" s="237">
        <v>482</v>
      </c>
      <c r="L36" s="238">
        <v>507</v>
      </c>
    </row>
    <row r="37" spans="1:13" x14ac:dyDescent="0.3">
      <c r="A37" s="235" t="s">
        <v>181</v>
      </c>
      <c r="B37" s="236">
        <v>508.56599999999997</v>
      </c>
      <c r="C37" s="237">
        <v>420</v>
      </c>
      <c r="D37" s="237">
        <v>406</v>
      </c>
      <c r="E37" s="237">
        <v>374</v>
      </c>
      <c r="F37" s="237">
        <v>457</v>
      </c>
      <c r="G37" s="237">
        <v>414</v>
      </c>
      <c r="H37" s="237">
        <v>331</v>
      </c>
      <c r="I37" s="237">
        <v>479</v>
      </c>
      <c r="J37" s="237">
        <v>669</v>
      </c>
      <c r="K37" s="237">
        <v>566</v>
      </c>
      <c r="L37" s="238">
        <v>500</v>
      </c>
    </row>
    <row r="38" spans="1:13" x14ac:dyDescent="0.3">
      <c r="A38" s="235" t="s">
        <v>187</v>
      </c>
      <c r="B38" s="236">
        <v>235.37100000000001</v>
      </c>
      <c r="C38" s="237">
        <v>261</v>
      </c>
      <c r="D38" s="237">
        <v>300</v>
      </c>
      <c r="E38" s="237">
        <v>311</v>
      </c>
      <c r="F38" s="237">
        <v>387</v>
      </c>
      <c r="G38" s="237">
        <v>263</v>
      </c>
      <c r="H38" s="237">
        <v>339</v>
      </c>
      <c r="I38" s="237">
        <v>455</v>
      </c>
      <c r="J38" s="237">
        <v>491</v>
      </c>
      <c r="K38" s="237">
        <v>504</v>
      </c>
      <c r="L38" s="238">
        <v>490</v>
      </c>
    </row>
    <row r="39" spans="1:13" x14ac:dyDescent="0.3">
      <c r="A39" s="235" t="s">
        <v>189</v>
      </c>
      <c r="B39" s="236">
        <v>257.36</v>
      </c>
      <c r="C39" s="237">
        <v>282</v>
      </c>
      <c r="D39" s="237">
        <v>280</v>
      </c>
      <c r="E39" s="237">
        <v>298</v>
      </c>
      <c r="F39" s="237">
        <v>374</v>
      </c>
      <c r="G39" s="237">
        <v>281</v>
      </c>
      <c r="H39" s="237">
        <v>288</v>
      </c>
      <c r="I39" s="237">
        <v>351</v>
      </c>
      <c r="J39" s="237">
        <v>380</v>
      </c>
      <c r="K39" s="237">
        <v>452</v>
      </c>
      <c r="L39" s="238">
        <v>454</v>
      </c>
    </row>
    <row r="40" spans="1:13" x14ac:dyDescent="0.3">
      <c r="A40" s="235" t="s">
        <v>195</v>
      </c>
      <c r="B40" s="236">
        <v>145.291</v>
      </c>
      <c r="C40" s="237">
        <v>194</v>
      </c>
      <c r="D40" s="237">
        <v>200</v>
      </c>
      <c r="E40" s="237">
        <v>220</v>
      </c>
      <c r="F40" s="237">
        <v>294</v>
      </c>
      <c r="G40" s="237">
        <v>303</v>
      </c>
      <c r="H40" s="237">
        <v>248</v>
      </c>
      <c r="I40" s="237">
        <v>234</v>
      </c>
      <c r="J40" s="237">
        <v>284</v>
      </c>
      <c r="K40" s="237">
        <v>344</v>
      </c>
      <c r="L40" s="238">
        <v>454</v>
      </c>
    </row>
    <row r="41" spans="1:13" x14ac:dyDescent="0.3">
      <c r="A41" s="235" t="s">
        <v>190</v>
      </c>
      <c r="B41" s="236">
        <v>169.86600000000001</v>
      </c>
      <c r="C41" s="237">
        <v>159</v>
      </c>
      <c r="D41" s="237">
        <v>189</v>
      </c>
      <c r="E41" s="237">
        <v>208</v>
      </c>
      <c r="F41" s="237">
        <v>240</v>
      </c>
      <c r="G41" s="237">
        <v>224</v>
      </c>
      <c r="H41" s="237">
        <v>230</v>
      </c>
      <c r="I41" s="237">
        <v>313</v>
      </c>
      <c r="J41" s="237">
        <v>378</v>
      </c>
      <c r="K41" s="237">
        <v>389.08445778851495</v>
      </c>
      <c r="L41" s="238">
        <v>448</v>
      </c>
    </row>
    <row r="42" spans="1:13" x14ac:dyDescent="0.3">
      <c r="A42" s="235" t="s">
        <v>191</v>
      </c>
      <c r="B42" s="236">
        <v>239.88200000000001</v>
      </c>
      <c r="C42" s="237">
        <v>258</v>
      </c>
      <c r="D42" s="237">
        <v>297</v>
      </c>
      <c r="E42" s="237">
        <v>294</v>
      </c>
      <c r="F42" s="237">
        <v>300</v>
      </c>
      <c r="G42" s="237">
        <v>268</v>
      </c>
      <c r="H42" s="237">
        <v>294</v>
      </c>
      <c r="I42" s="237">
        <v>371</v>
      </c>
      <c r="J42" s="237">
        <v>360</v>
      </c>
      <c r="K42" s="237">
        <v>382</v>
      </c>
      <c r="L42" s="238">
        <v>441</v>
      </c>
    </row>
    <row r="43" spans="1:13" x14ac:dyDescent="0.3">
      <c r="A43" s="235" t="s">
        <v>188</v>
      </c>
      <c r="B43" s="236">
        <v>193.45699999999999</v>
      </c>
      <c r="C43" s="237">
        <v>210</v>
      </c>
      <c r="D43" s="237">
        <v>243</v>
      </c>
      <c r="E43" s="237">
        <v>238</v>
      </c>
      <c r="F43" s="237">
        <v>262</v>
      </c>
      <c r="G43" s="237">
        <v>171</v>
      </c>
      <c r="H43" s="237">
        <v>267</v>
      </c>
      <c r="I43" s="237">
        <v>346</v>
      </c>
      <c r="J43" s="237">
        <v>401</v>
      </c>
      <c r="K43" s="237">
        <v>397</v>
      </c>
      <c r="L43" s="238">
        <v>334</v>
      </c>
    </row>
    <row r="44" spans="1:13" x14ac:dyDescent="0.3">
      <c r="A44" s="235" t="s">
        <v>196</v>
      </c>
      <c r="B44" s="236">
        <v>125.78400000000001</v>
      </c>
      <c r="C44" s="237">
        <v>129</v>
      </c>
      <c r="D44" s="237">
        <v>182</v>
      </c>
      <c r="E44" s="237">
        <v>219</v>
      </c>
      <c r="F44" s="237">
        <v>231</v>
      </c>
      <c r="G44" s="237">
        <v>243</v>
      </c>
      <c r="H44" s="237">
        <v>277</v>
      </c>
      <c r="I44" s="237">
        <v>317</v>
      </c>
      <c r="J44" s="237">
        <v>282</v>
      </c>
      <c r="K44" s="237">
        <v>311</v>
      </c>
      <c r="L44" s="238">
        <v>325</v>
      </c>
      <c r="M44" s="241"/>
    </row>
    <row r="45" spans="1:13" x14ac:dyDescent="0.3">
      <c r="A45" s="235" t="s">
        <v>202</v>
      </c>
      <c r="B45" s="493" t="s">
        <v>194</v>
      </c>
      <c r="C45" s="494"/>
      <c r="D45" s="494"/>
      <c r="E45" s="494"/>
      <c r="F45" s="494"/>
      <c r="G45" s="494"/>
      <c r="H45" s="494"/>
      <c r="I45" s="237">
        <v>131</v>
      </c>
      <c r="J45" s="237">
        <v>191</v>
      </c>
      <c r="K45" s="237">
        <v>374</v>
      </c>
      <c r="L45" s="238">
        <v>315</v>
      </c>
    </row>
    <row r="46" spans="1:13" x14ac:dyDescent="0.3">
      <c r="A46" s="235" t="s">
        <v>193</v>
      </c>
      <c r="B46" s="493" t="s">
        <v>194</v>
      </c>
      <c r="C46" s="494"/>
      <c r="D46" s="494"/>
      <c r="E46" s="494"/>
      <c r="F46" s="494"/>
      <c r="G46" s="494"/>
      <c r="H46" s="237">
        <v>174</v>
      </c>
      <c r="I46" s="237">
        <v>224</v>
      </c>
      <c r="J46" s="237">
        <v>311</v>
      </c>
      <c r="K46" s="237">
        <v>303</v>
      </c>
      <c r="L46" s="238">
        <v>302</v>
      </c>
    </row>
    <row r="47" spans="1:13" x14ac:dyDescent="0.3">
      <c r="A47" s="235" t="s">
        <v>199</v>
      </c>
      <c r="B47" s="236">
        <v>133.98500000000001</v>
      </c>
      <c r="C47" s="237">
        <v>163</v>
      </c>
      <c r="D47" s="237">
        <v>166</v>
      </c>
      <c r="E47" s="237">
        <v>206</v>
      </c>
      <c r="F47" s="237">
        <v>196</v>
      </c>
      <c r="G47" s="237">
        <v>199</v>
      </c>
      <c r="H47" s="237">
        <v>214</v>
      </c>
      <c r="I47" s="237">
        <v>294</v>
      </c>
      <c r="J47" s="237">
        <v>262</v>
      </c>
      <c r="K47" s="237">
        <v>305</v>
      </c>
      <c r="L47" s="238">
        <v>296</v>
      </c>
    </row>
    <row r="48" spans="1:13" x14ac:dyDescent="0.3">
      <c r="A48" s="235" t="s">
        <v>197</v>
      </c>
      <c r="B48" s="236">
        <v>140.702</v>
      </c>
      <c r="C48" s="237">
        <v>136</v>
      </c>
      <c r="D48" s="237">
        <v>161</v>
      </c>
      <c r="E48" s="237">
        <v>182</v>
      </c>
      <c r="F48" s="237">
        <v>191</v>
      </c>
      <c r="G48" s="237">
        <v>229</v>
      </c>
      <c r="H48" s="237">
        <v>217</v>
      </c>
      <c r="I48" s="237">
        <v>266</v>
      </c>
      <c r="J48" s="237">
        <v>268</v>
      </c>
      <c r="K48" s="237">
        <v>285</v>
      </c>
      <c r="L48" s="238">
        <v>289</v>
      </c>
    </row>
    <row r="49" spans="1:18" x14ac:dyDescent="0.3">
      <c r="A49" s="235" t="s">
        <v>200</v>
      </c>
      <c r="B49" s="236">
        <v>95.334000000000003</v>
      </c>
      <c r="C49" s="237">
        <v>106</v>
      </c>
      <c r="D49" s="237">
        <v>113</v>
      </c>
      <c r="E49" s="237">
        <v>126</v>
      </c>
      <c r="F49" s="237">
        <v>134</v>
      </c>
      <c r="G49" s="237">
        <v>125</v>
      </c>
      <c r="H49" s="237">
        <v>146</v>
      </c>
      <c r="I49" s="237">
        <v>174</v>
      </c>
      <c r="J49" s="237">
        <v>228</v>
      </c>
      <c r="K49" s="237">
        <v>306</v>
      </c>
      <c r="L49" s="238">
        <v>276</v>
      </c>
    </row>
    <row r="50" spans="1:18" ht="15" customHeight="1" x14ac:dyDescent="0.3">
      <c r="A50" s="235" t="s">
        <v>198</v>
      </c>
      <c r="B50" s="236">
        <v>209.53299999999999</v>
      </c>
      <c r="C50" s="237">
        <v>244</v>
      </c>
      <c r="D50" s="237">
        <v>215</v>
      </c>
      <c r="E50" s="237">
        <v>239</v>
      </c>
      <c r="F50" s="237">
        <v>278</v>
      </c>
      <c r="G50" s="237">
        <v>198</v>
      </c>
      <c r="H50" s="237">
        <v>166</v>
      </c>
      <c r="I50" s="237">
        <v>216</v>
      </c>
      <c r="J50" s="237">
        <v>266</v>
      </c>
      <c r="K50" s="237">
        <v>259</v>
      </c>
      <c r="L50" s="238">
        <v>267</v>
      </c>
    </row>
    <row r="51" spans="1:18" x14ac:dyDescent="0.3">
      <c r="A51" s="235" t="s">
        <v>201</v>
      </c>
      <c r="B51" s="493" t="s">
        <v>194</v>
      </c>
      <c r="C51" s="494"/>
      <c r="D51" s="494"/>
      <c r="E51" s="494"/>
      <c r="F51" s="494"/>
      <c r="G51" s="494"/>
      <c r="H51" s="237">
        <v>136</v>
      </c>
      <c r="I51" s="237">
        <v>178</v>
      </c>
      <c r="J51" s="237">
        <v>206</v>
      </c>
      <c r="K51" s="237">
        <v>253</v>
      </c>
      <c r="L51" s="238">
        <v>256</v>
      </c>
      <c r="M51" s="241"/>
      <c r="N51" s="241"/>
      <c r="O51" s="241"/>
      <c r="P51" s="241"/>
      <c r="Q51" s="241"/>
      <c r="R51" s="241"/>
    </row>
    <row r="52" spans="1:18" x14ac:dyDescent="0.3">
      <c r="A52" s="235" t="s">
        <v>204</v>
      </c>
      <c r="B52" s="493" t="s">
        <v>194</v>
      </c>
      <c r="C52" s="494"/>
      <c r="D52" s="494"/>
      <c r="E52" s="494"/>
      <c r="F52" s="494"/>
      <c r="G52" s="494"/>
      <c r="H52" s="494"/>
      <c r="I52" s="237">
        <v>121</v>
      </c>
      <c r="J52" s="237">
        <v>185</v>
      </c>
      <c r="K52" s="237">
        <v>239</v>
      </c>
      <c r="L52" s="238">
        <v>242</v>
      </c>
    </row>
    <row r="53" spans="1:18" x14ac:dyDescent="0.3">
      <c r="A53" s="235" t="s">
        <v>203</v>
      </c>
      <c r="B53" s="236">
        <v>224.46100000000001</v>
      </c>
      <c r="C53" s="237">
        <v>274</v>
      </c>
      <c r="D53" s="237">
        <v>251</v>
      </c>
      <c r="E53" s="237">
        <v>237</v>
      </c>
      <c r="F53" s="237">
        <v>217</v>
      </c>
      <c r="G53" s="237">
        <v>134</v>
      </c>
      <c r="H53" s="237">
        <v>148</v>
      </c>
      <c r="I53" s="237">
        <v>173</v>
      </c>
      <c r="J53" s="237">
        <v>186</v>
      </c>
      <c r="K53" s="237">
        <v>170</v>
      </c>
      <c r="L53" s="238">
        <v>229</v>
      </c>
    </row>
    <row r="54" spans="1:18" x14ac:dyDescent="0.3">
      <c r="A54" s="235" t="s">
        <v>192</v>
      </c>
      <c r="B54" s="236">
        <v>138.98099999999999</v>
      </c>
      <c r="C54" s="237">
        <v>199</v>
      </c>
      <c r="D54" s="237">
        <v>221</v>
      </c>
      <c r="E54" s="237">
        <v>247</v>
      </c>
      <c r="F54" s="237">
        <v>315</v>
      </c>
      <c r="G54" s="237">
        <v>159</v>
      </c>
      <c r="H54" s="237">
        <v>180</v>
      </c>
      <c r="I54" s="237">
        <v>306</v>
      </c>
      <c r="J54" s="237">
        <v>330</v>
      </c>
      <c r="K54" s="237">
        <v>219</v>
      </c>
      <c r="L54" s="238">
        <v>208</v>
      </c>
    </row>
    <row r="55" spans="1:18" x14ac:dyDescent="0.3">
      <c r="A55" s="235" t="s">
        <v>598</v>
      </c>
      <c r="B55" s="487" t="s">
        <v>194</v>
      </c>
      <c r="C55" s="488"/>
      <c r="D55" s="488"/>
      <c r="E55" s="488"/>
      <c r="F55" s="488"/>
      <c r="G55" s="488"/>
      <c r="H55" s="488"/>
      <c r="I55" s="488"/>
      <c r="J55" s="489"/>
      <c r="K55" s="237">
        <v>105</v>
      </c>
      <c r="L55" s="238">
        <v>149</v>
      </c>
    </row>
    <row r="56" spans="1:18" x14ac:dyDescent="0.3">
      <c r="A56" s="235" t="s">
        <v>599</v>
      </c>
      <c r="B56" s="487" t="s">
        <v>194</v>
      </c>
      <c r="C56" s="488"/>
      <c r="D56" s="488"/>
      <c r="E56" s="488"/>
      <c r="F56" s="488"/>
      <c r="G56" s="488"/>
      <c r="H56" s="488"/>
      <c r="I56" s="488"/>
      <c r="J56" s="489"/>
      <c r="K56" s="237">
        <v>134</v>
      </c>
      <c r="L56" s="238">
        <v>139</v>
      </c>
    </row>
    <row r="57" spans="1:18" x14ac:dyDescent="0.3">
      <c r="A57" s="235" t="s">
        <v>600</v>
      </c>
      <c r="B57" s="490" t="s">
        <v>194</v>
      </c>
      <c r="C57" s="491"/>
      <c r="D57" s="491"/>
      <c r="E57" s="491"/>
      <c r="F57" s="491"/>
      <c r="G57" s="491"/>
      <c r="H57" s="491"/>
      <c r="I57" s="491"/>
      <c r="J57" s="492"/>
      <c r="K57" s="237">
        <v>132</v>
      </c>
      <c r="L57" s="238">
        <v>138</v>
      </c>
    </row>
    <row r="58" spans="1:18" x14ac:dyDescent="0.3">
      <c r="A58" s="470" t="s">
        <v>77</v>
      </c>
      <c r="B58" s="473">
        <v>2459.8939999999857</v>
      </c>
      <c r="C58" s="475">
        <v>2653</v>
      </c>
      <c r="D58" s="476">
        <v>3010</v>
      </c>
      <c r="E58" s="476">
        <v>3325</v>
      </c>
      <c r="F58" s="477">
        <v>3560</v>
      </c>
      <c r="G58" s="476">
        <v>4085</v>
      </c>
      <c r="H58" s="477">
        <v>3165</v>
      </c>
      <c r="I58" s="476">
        <v>3663</v>
      </c>
      <c r="J58" s="476">
        <v>4031</v>
      </c>
      <c r="K58" s="476">
        <v>4043</v>
      </c>
      <c r="L58" s="474">
        <v>3255</v>
      </c>
    </row>
    <row r="59" spans="1:18" x14ac:dyDescent="0.3">
      <c r="A59" s="469" t="s">
        <v>205</v>
      </c>
      <c r="B59" s="471">
        <v>68099</v>
      </c>
      <c r="C59" s="471">
        <v>71293</v>
      </c>
      <c r="D59" s="471">
        <v>76137</v>
      </c>
      <c r="E59" s="471">
        <v>84048</v>
      </c>
      <c r="F59" s="471">
        <v>94029</v>
      </c>
      <c r="G59" s="471">
        <v>87649</v>
      </c>
      <c r="H59" s="471">
        <v>95007</v>
      </c>
      <c r="I59" s="471">
        <v>120793</v>
      </c>
      <c r="J59" s="471">
        <v>140716</v>
      </c>
      <c r="K59" s="471">
        <v>150162</v>
      </c>
      <c r="L59" s="472">
        <v>152409</v>
      </c>
    </row>
    <row r="61" spans="1:18" x14ac:dyDescent="0.3">
      <c r="B61" s="241"/>
      <c r="C61" s="241"/>
      <c r="D61" s="241"/>
      <c r="E61" s="241"/>
      <c r="F61" s="241"/>
      <c r="G61" s="241"/>
      <c r="H61" s="241"/>
      <c r="I61" s="241"/>
      <c r="J61" s="241"/>
      <c r="K61" s="241"/>
      <c r="L61" s="241"/>
    </row>
    <row r="62" spans="1:18" x14ac:dyDescent="0.3"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</row>
    <row r="65" spans="5:5" x14ac:dyDescent="0.3">
      <c r="E65" s="242"/>
    </row>
  </sheetData>
  <sortState xmlns:xlrd2="http://schemas.microsoft.com/office/spreadsheetml/2017/richdata2" ref="A8:H57">
    <sortCondition descending="1" ref="H8:H57"/>
  </sortState>
  <mergeCells count="7">
    <mergeCell ref="B56:J56"/>
    <mergeCell ref="B57:J57"/>
    <mergeCell ref="B46:G46"/>
    <mergeCell ref="B51:G51"/>
    <mergeCell ref="B45:H45"/>
    <mergeCell ref="B52:H52"/>
    <mergeCell ref="B55:J55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1"/>
  <sheetViews>
    <sheetView showGridLines="0" zoomScaleNormal="100" workbookViewId="0"/>
  </sheetViews>
  <sheetFormatPr defaultRowHeight="16.5" x14ac:dyDescent="0.3"/>
  <cols>
    <col min="1" max="1" width="89.7109375" style="12" customWidth="1"/>
    <col min="2" max="4" width="9.5703125" style="12" bestFit="1" customWidth="1"/>
    <col min="5" max="6" width="11.140625" style="12" bestFit="1" customWidth="1"/>
    <col min="7" max="7" width="11.140625" style="12" customWidth="1"/>
    <col min="8" max="9" width="11.140625" style="12" bestFit="1" customWidth="1"/>
    <col min="10" max="12" width="11.140625" style="12" customWidth="1"/>
    <col min="13" max="16384" width="9.140625" style="12"/>
  </cols>
  <sheetData>
    <row r="1" spans="1:12" s="39" customFormat="1" x14ac:dyDescent="0.3"/>
    <row r="2" spans="1:12" s="39" customFormat="1" x14ac:dyDescent="0.3"/>
    <row r="3" spans="1:12" s="39" customFormat="1" x14ac:dyDescent="0.3"/>
    <row r="4" spans="1:12" s="39" customFormat="1" ht="24" x14ac:dyDescent="0.3">
      <c r="A4" s="28" t="s">
        <v>574</v>
      </c>
      <c r="B4" s="118"/>
    </row>
    <row r="5" spans="1:12" s="39" customFormat="1" x14ac:dyDescent="0.3"/>
    <row r="6" spans="1:12" x14ac:dyDescent="0.3">
      <c r="A6" s="243"/>
      <c r="B6" s="244">
        <v>2015</v>
      </c>
      <c r="C6" s="244">
        <v>2016</v>
      </c>
      <c r="D6" s="244">
        <v>2017</v>
      </c>
      <c r="E6" s="244">
        <v>2018</v>
      </c>
      <c r="F6" s="244">
        <v>2019</v>
      </c>
      <c r="G6" s="244">
        <v>2020</v>
      </c>
      <c r="H6" s="244">
        <v>2021</v>
      </c>
      <c r="I6" s="244">
        <v>2022</v>
      </c>
      <c r="J6" s="244">
        <v>2023</v>
      </c>
      <c r="K6" s="244">
        <v>2024</v>
      </c>
      <c r="L6" s="245">
        <v>2025</v>
      </c>
    </row>
    <row r="7" spans="1:12" x14ac:dyDescent="0.3">
      <c r="A7" s="246"/>
      <c r="B7" s="247" t="s">
        <v>149</v>
      </c>
      <c r="C7" s="247" t="s">
        <v>149</v>
      </c>
      <c r="D7" s="247" t="s">
        <v>149</v>
      </c>
      <c r="E7" s="247" t="s">
        <v>149</v>
      </c>
      <c r="F7" s="247" t="s">
        <v>149</v>
      </c>
      <c r="G7" s="247" t="s">
        <v>149</v>
      </c>
      <c r="H7" s="247" t="s">
        <v>149</v>
      </c>
      <c r="I7" s="247" t="s">
        <v>149</v>
      </c>
      <c r="J7" s="247" t="s">
        <v>149</v>
      </c>
      <c r="K7" s="247" t="s">
        <v>149</v>
      </c>
      <c r="L7" s="248" t="s">
        <v>149</v>
      </c>
    </row>
    <row r="8" spans="1:12" x14ac:dyDescent="0.3">
      <c r="A8" s="249" t="s">
        <v>96</v>
      </c>
      <c r="B8" s="250"/>
      <c r="C8" s="251"/>
      <c r="D8" s="251"/>
      <c r="E8" s="251"/>
      <c r="F8" s="251"/>
      <c r="G8" s="251"/>
      <c r="H8" s="251"/>
      <c r="I8" s="251"/>
      <c r="J8" s="251"/>
      <c r="K8" s="408"/>
      <c r="L8" s="252"/>
    </row>
    <row r="9" spans="1:12" x14ac:dyDescent="0.3">
      <c r="A9" s="253" t="s">
        <v>97</v>
      </c>
      <c r="B9" s="254"/>
      <c r="C9" s="255"/>
      <c r="D9" s="255"/>
      <c r="E9" s="255"/>
      <c r="F9" s="255"/>
      <c r="G9" s="255"/>
      <c r="H9" s="255"/>
      <c r="I9" s="255"/>
      <c r="J9" s="255"/>
      <c r="K9" s="409"/>
      <c r="L9" s="256"/>
    </row>
    <row r="10" spans="1:12" x14ac:dyDescent="0.3">
      <c r="A10" s="257" t="s">
        <v>98</v>
      </c>
      <c r="B10" s="258">
        <v>51863</v>
      </c>
      <c r="C10" s="237">
        <v>57096</v>
      </c>
      <c r="D10" s="237">
        <v>61409</v>
      </c>
      <c r="E10" s="237">
        <v>64861</v>
      </c>
      <c r="F10" s="237">
        <v>70355</v>
      </c>
      <c r="G10" s="237">
        <v>72452</v>
      </c>
      <c r="H10" s="237">
        <v>76336</v>
      </c>
      <c r="I10" s="237">
        <v>90897</v>
      </c>
      <c r="J10" s="237">
        <v>127704</v>
      </c>
      <c r="K10" s="407">
        <v>145405</v>
      </c>
      <c r="L10" s="238">
        <v>137958</v>
      </c>
    </row>
    <row r="11" spans="1:12" x14ac:dyDescent="0.3">
      <c r="A11" s="257" t="s">
        <v>99</v>
      </c>
      <c r="B11" s="258">
        <v>7562</v>
      </c>
      <c r="C11" s="237">
        <v>8066</v>
      </c>
      <c r="D11" s="237">
        <v>8065</v>
      </c>
      <c r="E11" s="237">
        <v>8070</v>
      </c>
      <c r="F11" s="237">
        <v>8498</v>
      </c>
      <c r="G11" s="237">
        <v>8026</v>
      </c>
      <c r="H11" s="237">
        <v>8753</v>
      </c>
      <c r="I11" s="237">
        <v>10106</v>
      </c>
      <c r="J11" s="237">
        <v>11460</v>
      </c>
      <c r="K11" s="407">
        <v>12653</v>
      </c>
      <c r="L11" s="238">
        <v>11807</v>
      </c>
    </row>
    <row r="12" spans="1:12" x14ac:dyDescent="0.3">
      <c r="A12" s="259" t="s">
        <v>100</v>
      </c>
      <c r="B12" s="258"/>
      <c r="C12" s="237"/>
      <c r="D12" s="237"/>
      <c r="E12" s="237">
        <v>119</v>
      </c>
      <c r="F12" s="237">
        <v>3731</v>
      </c>
      <c r="G12" s="237">
        <v>3513</v>
      </c>
      <c r="H12" s="237">
        <v>3436</v>
      </c>
      <c r="I12" s="237">
        <v>3804</v>
      </c>
      <c r="J12" s="237">
        <v>5296</v>
      </c>
      <c r="K12" s="407">
        <v>6295</v>
      </c>
      <c r="L12" s="238">
        <v>6287</v>
      </c>
    </row>
    <row r="13" spans="1:12" x14ac:dyDescent="0.3">
      <c r="A13" s="259" t="s">
        <v>101</v>
      </c>
      <c r="B13" s="258">
        <v>1910</v>
      </c>
      <c r="C13" s="237">
        <v>2109</v>
      </c>
      <c r="D13" s="237">
        <v>2243</v>
      </c>
      <c r="E13" s="237">
        <v>2434</v>
      </c>
      <c r="F13" s="237">
        <v>2595</v>
      </c>
      <c r="G13" s="237">
        <v>637</v>
      </c>
      <c r="H13" s="237">
        <v>652</v>
      </c>
      <c r="I13" s="237">
        <v>676</v>
      </c>
      <c r="J13" s="237">
        <v>622</v>
      </c>
      <c r="K13" s="407">
        <v>710</v>
      </c>
      <c r="L13" s="238">
        <v>564</v>
      </c>
    </row>
    <row r="14" spans="1:12" x14ac:dyDescent="0.3">
      <c r="A14" s="259" t="s">
        <v>102</v>
      </c>
      <c r="B14" s="258">
        <v>77</v>
      </c>
      <c r="C14" s="237">
        <v>86</v>
      </c>
      <c r="D14" s="237">
        <v>227</v>
      </c>
      <c r="E14" s="237">
        <v>152</v>
      </c>
      <c r="F14" s="237">
        <v>104</v>
      </c>
      <c r="G14" s="237">
        <v>212</v>
      </c>
      <c r="H14" s="237">
        <v>267</v>
      </c>
      <c r="I14" s="237">
        <v>373</v>
      </c>
      <c r="J14" s="237">
        <v>412</v>
      </c>
      <c r="K14" s="407">
        <v>698</v>
      </c>
      <c r="L14" s="238">
        <v>626</v>
      </c>
    </row>
    <row r="15" spans="1:12" x14ac:dyDescent="0.3">
      <c r="A15" s="259" t="s">
        <v>103</v>
      </c>
      <c r="B15" s="258">
        <v>1434</v>
      </c>
      <c r="C15" s="237">
        <v>1899</v>
      </c>
      <c r="D15" s="237">
        <v>1355</v>
      </c>
      <c r="E15" s="237">
        <v>1354</v>
      </c>
      <c r="F15" s="237">
        <v>1205</v>
      </c>
      <c r="G15" s="237">
        <v>1338</v>
      </c>
      <c r="H15" s="237">
        <v>1264</v>
      </c>
      <c r="I15" s="237">
        <v>1313</v>
      </c>
      <c r="J15" s="237">
        <v>1863</v>
      </c>
      <c r="K15" s="407">
        <v>2097</v>
      </c>
      <c r="L15" s="238">
        <v>1735</v>
      </c>
    </row>
    <row r="16" spans="1:12" x14ac:dyDescent="0.3">
      <c r="A16" s="260" t="s">
        <v>104</v>
      </c>
      <c r="B16" s="261">
        <v>62847</v>
      </c>
      <c r="C16" s="262">
        <v>69257</v>
      </c>
      <c r="D16" s="262">
        <v>73299</v>
      </c>
      <c r="E16" s="262">
        <v>76991</v>
      </c>
      <c r="F16" s="262">
        <v>86487</v>
      </c>
      <c r="G16" s="262">
        <v>86178</v>
      </c>
      <c r="H16" s="262">
        <v>90707</v>
      </c>
      <c r="I16" s="262">
        <v>107170</v>
      </c>
      <c r="J16" s="262">
        <v>147357</v>
      </c>
      <c r="K16" s="410">
        <v>167859</v>
      </c>
      <c r="L16" s="263">
        <v>158976</v>
      </c>
    </row>
    <row r="17" spans="1:12" x14ac:dyDescent="0.3">
      <c r="A17" s="264"/>
      <c r="B17" s="265"/>
      <c r="C17" s="266"/>
      <c r="D17" s="266"/>
      <c r="E17" s="267"/>
      <c r="F17" s="267"/>
      <c r="G17" s="267"/>
      <c r="H17" s="267"/>
      <c r="I17" s="267"/>
      <c r="J17" s="267"/>
      <c r="K17" s="411"/>
      <c r="L17" s="268"/>
    </row>
    <row r="18" spans="1:12" x14ac:dyDescent="0.3">
      <c r="A18" s="269" t="s">
        <v>105</v>
      </c>
      <c r="B18" s="250"/>
      <c r="C18" s="251"/>
      <c r="D18" s="251"/>
      <c r="E18" s="270"/>
      <c r="F18" s="270"/>
      <c r="G18" s="270"/>
      <c r="H18" s="270"/>
      <c r="I18" s="270"/>
      <c r="J18" s="270"/>
      <c r="K18" s="412"/>
      <c r="L18" s="271"/>
    </row>
    <row r="19" spans="1:12" x14ac:dyDescent="0.3">
      <c r="A19" s="257" t="s">
        <v>106</v>
      </c>
      <c r="B19" s="258">
        <v>8348</v>
      </c>
      <c r="C19" s="237">
        <v>9565</v>
      </c>
      <c r="D19" s="237">
        <v>9430</v>
      </c>
      <c r="E19" s="237">
        <v>11316</v>
      </c>
      <c r="F19" s="237">
        <v>11276</v>
      </c>
      <c r="G19" s="237">
        <v>10079</v>
      </c>
      <c r="H19" s="237">
        <v>13933</v>
      </c>
      <c r="I19" s="237">
        <v>19217</v>
      </c>
      <c r="J19" s="237">
        <v>18603</v>
      </c>
      <c r="K19" s="407">
        <v>21020</v>
      </c>
      <c r="L19" s="238">
        <v>19247</v>
      </c>
    </row>
    <row r="20" spans="1:12" x14ac:dyDescent="0.3">
      <c r="A20" s="257" t="s">
        <v>107</v>
      </c>
      <c r="B20" s="258">
        <v>11775</v>
      </c>
      <c r="C20" s="237">
        <v>12648</v>
      </c>
      <c r="D20" s="237">
        <v>13068</v>
      </c>
      <c r="E20" s="237">
        <v>14496</v>
      </c>
      <c r="F20" s="237">
        <v>15701</v>
      </c>
      <c r="G20" s="237">
        <v>13665</v>
      </c>
      <c r="H20" s="237">
        <v>15844</v>
      </c>
      <c r="I20" s="237">
        <v>19760</v>
      </c>
      <c r="J20" s="237">
        <v>20934</v>
      </c>
      <c r="K20" s="407">
        <v>23444</v>
      </c>
      <c r="L20" s="238">
        <v>21327</v>
      </c>
    </row>
    <row r="21" spans="1:12" x14ac:dyDescent="0.3">
      <c r="A21" s="257" t="s">
        <v>206</v>
      </c>
      <c r="B21" s="258">
        <v>416</v>
      </c>
      <c r="C21" s="237">
        <v>497</v>
      </c>
      <c r="D21" s="237">
        <v>472</v>
      </c>
      <c r="E21" s="237">
        <v>457</v>
      </c>
      <c r="F21" s="237">
        <v>704</v>
      </c>
      <c r="G21" s="237">
        <v>1060</v>
      </c>
      <c r="H21" s="237">
        <v>1231</v>
      </c>
      <c r="I21" s="237">
        <v>1084</v>
      </c>
      <c r="J21" s="237">
        <v>2022</v>
      </c>
      <c r="K21" s="407">
        <v>1385</v>
      </c>
      <c r="L21" s="238">
        <v>1690</v>
      </c>
    </row>
    <row r="22" spans="1:12" x14ac:dyDescent="0.3">
      <c r="A22" s="257" t="s">
        <v>207</v>
      </c>
      <c r="B22" s="258">
        <v>1139</v>
      </c>
      <c r="C22" s="237">
        <v>1273</v>
      </c>
      <c r="D22" s="237">
        <v>1552</v>
      </c>
      <c r="E22" s="237">
        <v>1327</v>
      </c>
      <c r="F22" s="237">
        <v>1510</v>
      </c>
      <c r="G22" s="237">
        <v>1542</v>
      </c>
      <c r="H22" s="237">
        <v>1720</v>
      </c>
      <c r="I22" s="237">
        <v>1461</v>
      </c>
      <c r="J22" s="237">
        <v>1898</v>
      </c>
      <c r="K22" s="407">
        <v>1942</v>
      </c>
      <c r="L22" s="238">
        <v>1826</v>
      </c>
    </row>
    <row r="23" spans="1:12" x14ac:dyDescent="0.3">
      <c r="A23" s="257" t="s">
        <v>208</v>
      </c>
      <c r="B23" s="258">
        <v>970</v>
      </c>
      <c r="C23" s="237">
        <v>1123</v>
      </c>
      <c r="D23" s="237">
        <v>1015</v>
      </c>
      <c r="E23" s="237">
        <v>1256</v>
      </c>
      <c r="F23" s="237">
        <v>1673</v>
      </c>
      <c r="G23" s="237">
        <v>1675</v>
      </c>
      <c r="H23" s="237">
        <v>1945</v>
      </c>
      <c r="I23" s="237">
        <v>2314</v>
      </c>
      <c r="J23" s="237">
        <v>2908</v>
      </c>
      <c r="K23" s="407">
        <v>3008</v>
      </c>
      <c r="L23" s="238">
        <v>2995</v>
      </c>
    </row>
    <row r="24" spans="1:12" x14ac:dyDescent="0.3">
      <c r="A24" s="257" t="s">
        <v>209</v>
      </c>
      <c r="B24" s="258">
        <v>148</v>
      </c>
      <c r="C24" s="237">
        <v>167</v>
      </c>
      <c r="D24" s="237">
        <v>107</v>
      </c>
      <c r="E24" s="237">
        <v>117</v>
      </c>
      <c r="F24" s="237">
        <v>202</v>
      </c>
      <c r="G24" s="237">
        <v>426</v>
      </c>
      <c r="H24" s="237">
        <v>262</v>
      </c>
      <c r="I24" s="237">
        <v>139</v>
      </c>
      <c r="J24" s="237">
        <v>926</v>
      </c>
      <c r="K24" s="407">
        <v>419</v>
      </c>
      <c r="L24" s="238">
        <v>907</v>
      </c>
    </row>
    <row r="25" spans="1:12" x14ac:dyDescent="0.3">
      <c r="A25" s="257" t="s">
        <v>210</v>
      </c>
      <c r="B25" s="258">
        <v>34</v>
      </c>
      <c r="C25" s="237">
        <v>2</v>
      </c>
      <c r="D25" s="237">
        <v>43</v>
      </c>
      <c r="E25" s="237">
        <v>71</v>
      </c>
      <c r="F25" s="237">
        <v>55</v>
      </c>
      <c r="G25" s="237">
        <v>46</v>
      </c>
      <c r="H25" s="237">
        <v>8</v>
      </c>
      <c r="I25" s="237">
        <v>0</v>
      </c>
      <c r="J25" s="237">
        <v>236</v>
      </c>
      <c r="K25" s="407">
        <v>25</v>
      </c>
      <c r="L25" s="238">
        <v>6</v>
      </c>
    </row>
    <row r="26" spans="1:12" x14ac:dyDescent="0.3">
      <c r="A26" s="257" t="s">
        <v>110</v>
      </c>
      <c r="B26" s="258">
        <v>501</v>
      </c>
      <c r="C26" s="237">
        <v>750</v>
      </c>
      <c r="D26" s="237">
        <v>459</v>
      </c>
      <c r="E26" s="237">
        <v>538</v>
      </c>
      <c r="F26" s="237">
        <v>442</v>
      </c>
      <c r="G26" s="237">
        <v>2756</v>
      </c>
      <c r="H26" s="237">
        <v>4325</v>
      </c>
      <c r="I26" s="237">
        <v>3417</v>
      </c>
      <c r="J26" s="237">
        <v>1466</v>
      </c>
      <c r="K26" s="407">
        <v>4504</v>
      </c>
      <c r="L26" s="238">
        <v>1398</v>
      </c>
    </row>
    <row r="27" spans="1:12" x14ac:dyDescent="0.3">
      <c r="A27" s="272" t="s">
        <v>111</v>
      </c>
      <c r="B27" s="273">
        <v>23330</v>
      </c>
      <c r="C27" s="274">
        <v>26025</v>
      </c>
      <c r="D27" s="274">
        <v>26145</v>
      </c>
      <c r="E27" s="274">
        <v>29755</v>
      </c>
      <c r="F27" s="274">
        <v>31563</v>
      </c>
      <c r="G27" s="274">
        <v>31250</v>
      </c>
      <c r="H27" s="274">
        <v>39267</v>
      </c>
      <c r="I27" s="274">
        <v>47394</v>
      </c>
      <c r="J27" s="274">
        <v>48994</v>
      </c>
      <c r="K27" s="413">
        <v>55747</v>
      </c>
      <c r="L27" s="275">
        <v>49395</v>
      </c>
    </row>
    <row r="28" spans="1:12" x14ac:dyDescent="0.3">
      <c r="A28" s="260" t="s">
        <v>112</v>
      </c>
      <c r="B28" s="261">
        <v>86177</v>
      </c>
      <c r="C28" s="262">
        <v>95282</v>
      </c>
      <c r="D28" s="262">
        <v>99444</v>
      </c>
      <c r="E28" s="262">
        <v>106568</v>
      </c>
      <c r="F28" s="262">
        <v>118050</v>
      </c>
      <c r="G28" s="262">
        <v>117428</v>
      </c>
      <c r="H28" s="262">
        <v>129975</v>
      </c>
      <c r="I28" s="262">
        <v>154564</v>
      </c>
      <c r="J28" s="262">
        <v>196351</v>
      </c>
      <c r="K28" s="410">
        <v>223605</v>
      </c>
      <c r="L28" s="263">
        <v>208371</v>
      </c>
    </row>
    <row r="29" spans="1:12" x14ac:dyDescent="0.3">
      <c r="A29" s="276"/>
      <c r="B29" s="265"/>
      <c r="C29" s="266"/>
      <c r="D29" s="266"/>
      <c r="E29" s="267"/>
      <c r="F29" s="267"/>
      <c r="G29" s="267"/>
      <c r="H29" s="267"/>
      <c r="I29" s="267"/>
      <c r="J29" s="267"/>
      <c r="K29" s="411"/>
      <c r="L29" s="268"/>
    </row>
    <row r="30" spans="1:12" x14ac:dyDescent="0.3">
      <c r="A30" s="249" t="s">
        <v>113</v>
      </c>
      <c r="B30" s="250"/>
      <c r="C30" s="251"/>
      <c r="D30" s="251"/>
      <c r="E30" s="270"/>
      <c r="F30" s="270"/>
      <c r="G30" s="270"/>
      <c r="H30" s="270"/>
      <c r="I30" s="270"/>
      <c r="J30" s="270"/>
      <c r="K30" s="412"/>
      <c r="L30" s="271"/>
    </row>
    <row r="31" spans="1:12" x14ac:dyDescent="0.3">
      <c r="A31" s="253" t="s">
        <v>114</v>
      </c>
      <c r="B31" s="254"/>
      <c r="C31" s="255"/>
      <c r="D31" s="255"/>
      <c r="E31" s="277"/>
      <c r="F31" s="277"/>
      <c r="G31" s="277"/>
      <c r="H31" s="277"/>
      <c r="I31" s="277"/>
      <c r="J31" s="277"/>
      <c r="K31" s="414"/>
      <c r="L31" s="278"/>
    </row>
    <row r="32" spans="1:12" x14ac:dyDescent="0.3">
      <c r="A32" s="279" t="s">
        <v>211</v>
      </c>
      <c r="B32" s="280"/>
      <c r="C32" s="281"/>
      <c r="D32" s="281"/>
      <c r="E32" s="237"/>
      <c r="F32" s="237"/>
      <c r="G32" s="237"/>
      <c r="H32" s="237"/>
      <c r="I32" s="237"/>
      <c r="J32" s="237"/>
      <c r="K32" s="407"/>
      <c r="L32" s="238"/>
    </row>
    <row r="33" spans="1:12" x14ac:dyDescent="0.3">
      <c r="A33" s="282" t="s">
        <v>212</v>
      </c>
      <c r="B33" s="258">
        <v>371</v>
      </c>
      <c r="C33" s="237">
        <v>371</v>
      </c>
      <c r="D33" s="237">
        <v>371</v>
      </c>
      <c r="E33" s="237">
        <v>371</v>
      </c>
      <c r="F33" s="237">
        <v>371</v>
      </c>
      <c r="G33" s="237">
        <v>371</v>
      </c>
      <c r="H33" s="237">
        <v>371</v>
      </c>
      <c r="I33" s="237">
        <v>371</v>
      </c>
      <c r="J33" s="237">
        <v>371</v>
      </c>
      <c r="K33" s="407">
        <v>371</v>
      </c>
      <c r="L33" s="238">
        <v>371</v>
      </c>
    </row>
    <row r="34" spans="1:12" x14ac:dyDescent="0.3">
      <c r="A34" s="282" t="s">
        <v>213</v>
      </c>
      <c r="B34" s="258">
        <v>9675</v>
      </c>
      <c r="C34" s="237">
        <v>9675</v>
      </c>
      <c r="D34" s="237">
        <v>9675</v>
      </c>
      <c r="E34" s="237">
        <v>9675</v>
      </c>
      <c r="F34" s="237">
        <v>9675</v>
      </c>
      <c r="G34" s="237">
        <v>9675</v>
      </c>
      <c r="H34" s="237">
        <v>9675</v>
      </c>
      <c r="I34" s="237">
        <v>9675</v>
      </c>
      <c r="J34" s="237">
        <v>9675</v>
      </c>
      <c r="K34" s="407">
        <v>9675</v>
      </c>
      <c r="L34" s="238">
        <v>9675</v>
      </c>
    </row>
    <row r="35" spans="1:12" x14ac:dyDescent="0.3">
      <c r="A35" s="282" t="s">
        <v>214</v>
      </c>
      <c r="B35" s="258">
        <v>2642</v>
      </c>
      <c r="C35" s="237">
        <v>2540</v>
      </c>
      <c r="D35" s="237">
        <v>2932</v>
      </c>
      <c r="E35" s="237">
        <v>5096</v>
      </c>
      <c r="F35" s="237">
        <v>6728</v>
      </c>
      <c r="G35" s="237">
        <v>1794</v>
      </c>
      <c r="H35" s="237">
        <v>5237</v>
      </c>
      <c r="I35" s="237">
        <v>12133</v>
      </c>
      <c r="J35" s="237">
        <v>9455</v>
      </c>
      <c r="K35" s="407">
        <v>15206</v>
      </c>
      <c r="L35" s="238">
        <v>1453</v>
      </c>
    </row>
    <row r="36" spans="1:12" x14ac:dyDescent="0.3">
      <c r="A36" s="282" t="s">
        <v>215</v>
      </c>
      <c r="B36" s="258">
        <v>28888</v>
      </c>
      <c r="C36" s="237">
        <v>34634</v>
      </c>
      <c r="D36" s="237">
        <v>37670</v>
      </c>
      <c r="E36" s="237">
        <v>36748</v>
      </c>
      <c r="F36" s="237">
        <v>42368</v>
      </c>
      <c r="G36" s="237">
        <v>47030</v>
      </c>
      <c r="H36" s="237">
        <v>54299</v>
      </c>
      <c r="I36" s="237">
        <v>63835</v>
      </c>
      <c r="J36" s="237">
        <v>72128</v>
      </c>
      <c r="K36" s="407">
        <v>81819</v>
      </c>
      <c r="L36" s="238">
        <v>90099</v>
      </c>
    </row>
    <row r="37" spans="1:12" x14ac:dyDescent="0.3">
      <c r="A37" s="253" t="s">
        <v>115</v>
      </c>
      <c r="B37" s="273">
        <v>41575</v>
      </c>
      <c r="C37" s="274">
        <v>47220</v>
      </c>
      <c r="D37" s="274">
        <v>50648</v>
      </c>
      <c r="E37" s="274">
        <v>51890</v>
      </c>
      <c r="F37" s="274">
        <v>59143</v>
      </c>
      <c r="G37" s="274">
        <v>58870</v>
      </c>
      <c r="H37" s="274">
        <v>69582</v>
      </c>
      <c r="I37" s="274">
        <v>86014</v>
      </c>
      <c r="J37" s="274">
        <v>91629</v>
      </c>
      <c r="K37" s="413">
        <v>107071</v>
      </c>
      <c r="L37" s="275">
        <v>101597</v>
      </c>
    </row>
    <row r="38" spans="1:12" x14ac:dyDescent="0.3">
      <c r="A38" s="282"/>
      <c r="B38" s="280"/>
      <c r="C38" s="281"/>
      <c r="D38" s="281"/>
      <c r="E38" s="237"/>
      <c r="F38" s="237"/>
      <c r="G38" s="237"/>
      <c r="H38" s="281"/>
      <c r="I38" s="237"/>
      <c r="J38" s="237"/>
      <c r="K38" s="407"/>
      <c r="L38" s="238"/>
    </row>
    <row r="39" spans="1:12" x14ac:dyDescent="0.3">
      <c r="A39" s="257" t="s">
        <v>116</v>
      </c>
      <c r="B39" s="280">
        <v>4</v>
      </c>
      <c r="C39" s="281">
        <v>5</v>
      </c>
      <c r="D39" s="281">
        <v>9</v>
      </c>
      <c r="E39" s="237">
        <v>10</v>
      </c>
      <c r="F39" s="237">
        <v>11</v>
      </c>
      <c r="G39" s="237">
        <v>9</v>
      </c>
      <c r="H39" s="237">
        <v>9</v>
      </c>
      <c r="I39" s="237">
        <v>12</v>
      </c>
      <c r="J39" s="237">
        <v>16</v>
      </c>
      <c r="K39" s="407">
        <v>10</v>
      </c>
      <c r="L39" s="238">
        <v>122</v>
      </c>
    </row>
    <row r="40" spans="1:12" x14ac:dyDescent="0.3">
      <c r="A40" s="272" t="s">
        <v>117</v>
      </c>
      <c r="B40" s="273">
        <v>41579</v>
      </c>
      <c r="C40" s="274">
        <v>47224</v>
      </c>
      <c r="D40" s="274">
        <v>50657</v>
      </c>
      <c r="E40" s="274">
        <v>51900</v>
      </c>
      <c r="F40" s="274">
        <v>59154</v>
      </c>
      <c r="G40" s="274">
        <v>58879</v>
      </c>
      <c r="H40" s="274">
        <v>69592</v>
      </c>
      <c r="I40" s="274">
        <v>86026</v>
      </c>
      <c r="J40" s="274">
        <v>91644</v>
      </c>
      <c r="K40" s="413">
        <v>107080</v>
      </c>
      <c r="L40" s="275">
        <v>101719</v>
      </c>
    </row>
    <row r="41" spans="1:12" x14ac:dyDescent="0.3">
      <c r="A41" s="283"/>
      <c r="B41" s="280"/>
      <c r="C41" s="281"/>
      <c r="D41" s="281"/>
      <c r="E41" s="237"/>
      <c r="F41" s="237"/>
      <c r="G41" s="237"/>
      <c r="H41" s="237"/>
      <c r="I41" s="237"/>
      <c r="J41" s="237"/>
      <c r="K41" s="407"/>
      <c r="L41" s="238"/>
    </row>
    <row r="42" spans="1:12" x14ac:dyDescent="0.3">
      <c r="A42" s="272" t="s">
        <v>118</v>
      </c>
      <c r="B42" s="254"/>
      <c r="C42" s="255"/>
      <c r="D42" s="255"/>
      <c r="E42" s="277"/>
      <c r="F42" s="277"/>
      <c r="G42" s="277"/>
      <c r="H42" s="277"/>
      <c r="I42" s="277"/>
      <c r="J42" s="277"/>
      <c r="K42" s="414"/>
      <c r="L42" s="278"/>
    </row>
    <row r="43" spans="1:12" x14ac:dyDescent="0.3">
      <c r="A43" s="284" t="s">
        <v>119</v>
      </c>
      <c r="B43" s="258">
        <v>15568</v>
      </c>
      <c r="C43" s="237">
        <v>16901</v>
      </c>
      <c r="D43" s="237">
        <v>16859</v>
      </c>
      <c r="E43" s="237">
        <v>19398</v>
      </c>
      <c r="F43" s="237">
        <v>21100</v>
      </c>
      <c r="G43" s="237">
        <v>22381</v>
      </c>
      <c r="H43" s="237">
        <v>20195</v>
      </c>
      <c r="I43" s="237">
        <v>20523</v>
      </c>
      <c r="J43" s="237">
        <v>49917</v>
      </c>
      <c r="K43" s="407">
        <v>54989</v>
      </c>
      <c r="L43" s="238">
        <v>46553</v>
      </c>
    </row>
    <row r="44" spans="1:12" x14ac:dyDescent="0.3">
      <c r="A44" s="284" t="s">
        <v>120</v>
      </c>
      <c r="B44" s="258"/>
      <c r="C44" s="237"/>
      <c r="D44" s="237"/>
      <c r="E44" s="237">
        <v>91</v>
      </c>
      <c r="F44" s="237">
        <v>2588</v>
      </c>
      <c r="G44" s="237">
        <v>2477</v>
      </c>
      <c r="H44" s="237">
        <v>2433</v>
      </c>
      <c r="I44" s="237">
        <v>2624</v>
      </c>
      <c r="J44" s="237">
        <v>4001</v>
      </c>
      <c r="K44" s="407">
        <v>4817</v>
      </c>
      <c r="L44" s="238">
        <v>4900</v>
      </c>
    </row>
    <row r="45" spans="1:12" x14ac:dyDescent="0.3">
      <c r="A45" s="259" t="s">
        <v>121</v>
      </c>
      <c r="B45" s="258">
        <v>2031</v>
      </c>
      <c r="C45" s="237">
        <v>2344</v>
      </c>
      <c r="D45" s="237">
        <v>2218</v>
      </c>
      <c r="E45" s="237">
        <v>1764</v>
      </c>
      <c r="F45" s="237">
        <v>2368</v>
      </c>
      <c r="G45" s="237">
        <v>2868</v>
      </c>
      <c r="H45" s="237">
        <v>2581</v>
      </c>
      <c r="I45" s="237">
        <v>2785</v>
      </c>
      <c r="J45" s="237">
        <v>2991</v>
      </c>
      <c r="K45" s="407">
        <v>3322</v>
      </c>
      <c r="L45" s="238">
        <v>4022</v>
      </c>
    </row>
    <row r="46" spans="1:12" x14ac:dyDescent="0.3">
      <c r="A46" s="259" t="s">
        <v>216</v>
      </c>
      <c r="B46" s="258">
        <v>2761</v>
      </c>
      <c r="C46" s="237">
        <v>3121</v>
      </c>
      <c r="D46" s="237">
        <v>2933</v>
      </c>
      <c r="E46" s="237">
        <v>2880</v>
      </c>
      <c r="F46" s="237">
        <v>3346</v>
      </c>
      <c r="G46" s="237">
        <v>3514</v>
      </c>
      <c r="H46" s="237">
        <v>2736</v>
      </c>
      <c r="I46" s="237">
        <v>1351</v>
      </c>
      <c r="J46" s="237">
        <v>1435</v>
      </c>
      <c r="K46" s="407">
        <v>1478</v>
      </c>
      <c r="L46" s="238">
        <v>1136</v>
      </c>
    </row>
    <row r="47" spans="1:12" x14ac:dyDescent="0.3">
      <c r="A47" s="259" t="s">
        <v>217</v>
      </c>
      <c r="B47" s="258">
        <v>1717</v>
      </c>
      <c r="C47" s="237">
        <v>1945</v>
      </c>
      <c r="D47" s="237">
        <v>1447</v>
      </c>
      <c r="E47" s="237">
        <v>745</v>
      </c>
      <c r="F47" s="237">
        <v>722</v>
      </c>
      <c r="G47" s="237">
        <v>616</v>
      </c>
      <c r="H47" s="237">
        <v>460</v>
      </c>
      <c r="I47" s="237">
        <v>530</v>
      </c>
      <c r="J47" s="237">
        <v>891</v>
      </c>
      <c r="K47" s="407">
        <v>527</v>
      </c>
      <c r="L47" s="238">
        <v>741</v>
      </c>
    </row>
    <row r="48" spans="1:12" x14ac:dyDescent="0.3">
      <c r="A48" s="259" t="s">
        <v>218</v>
      </c>
      <c r="B48" s="258">
        <v>2089</v>
      </c>
      <c r="C48" s="237">
        <v>1634</v>
      </c>
      <c r="D48" s="237">
        <v>836</v>
      </c>
      <c r="E48" s="237">
        <v>1406</v>
      </c>
      <c r="F48" s="237">
        <v>1002</v>
      </c>
      <c r="G48" s="237">
        <v>828</v>
      </c>
      <c r="H48" s="237">
        <v>703</v>
      </c>
      <c r="I48" s="237">
        <v>1124</v>
      </c>
      <c r="J48" s="237">
        <v>897</v>
      </c>
      <c r="K48" s="407">
        <v>922</v>
      </c>
      <c r="L48" s="238">
        <v>1381</v>
      </c>
    </row>
    <row r="49" spans="1:12" x14ac:dyDescent="0.3">
      <c r="A49" s="285" t="s">
        <v>123</v>
      </c>
      <c r="B49" s="273">
        <v>24166</v>
      </c>
      <c r="C49" s="274">
        <v>25945</v>
      </c>
      <c r="D49" s="274">
        <v>24293</v>
      </c>
      <c r="E49" s="274">
        <v>26283</v>
      </c>
      <c r="F49" s="274">
        <v>31127</v>
      </c>
      <c r="G49" s="274">
        <v>32683</v>
      </c>
      <c r="H49" s="274">
        <v>29108</v>
      </c>
      <c r="I49" s="274">
        <v>28936</v>
      </c>
      <c r="J49" s="274">
        <v>60131</v>
      </c>
      <c r="K49" s="413">
        <v>66056</v>
      </c>
      <c r="L49" s="275">
        <v>58732</v>
      </c>
    </row>
    <row r="50" spans="1:12" ht="19.5" x14ac:dyDescent="0.4">
      <c r="A50" s="286"/>
      <c r="B50" s="280"/>
      <c r="C50" s="281"/>
      <c r="D50" s="281"/>
      <c r="E50" s="237"/>
      <c r="F50" s="237"/>
      <c r="G50" s="237"/>
      <c r="H50" s="237"/>
      <c r="I50" s="237"/>
      <c r="J50" s="237"/>
      <c r="K50" s="407"/>
      <c r="L50" s="238"/>
    </row>
    <row r="51" spans="1:12" ht="19.5" x14ac:dyDescent="0.4">
      <c r="A51" s="287" t="s">
        <v>124</v>
      </c>
      <c r="B51" s="254"/>
      <c r="C51" s="255"/>
      <c r="D51" s="255"/>
      <c r="E51" s="277"/>
      <c r="F51" s="277"/>
      <c r="G51" s="277"/>
      <c r="H51" s="277"/>
      <c r="I51" s="277"/>
      <c r="J51" s="277"/>
      <c r="K51" s="414"/>
      <c r="L51" s="278"/>
    </row>
    <row r="52" spans="1:12" ht="19.5" x14ac:dyDescent="0.4">
      <c r="A52" s="288" t="s">
        <v>125</v>
      </c>
      <c r="B52" s="258">
        <v>4574</v>
      </c>
      <c r="C52" s="237">
        <v>3929</v>
      </c>
      <c r="D52" s="237">
        <v>6151</v>
      </c>
      <c r="E52" s="237">
        <v>7594</v>
      </c>
      <c r="F52" s="237">
        <v>5460</v>
      </c>
      <c r="G52" s="237">
        <v>3514</v>
      </c>
      <c r="H52" s="237">
        <v>5042</v>
      </c>
      <c r="I52" s="237">
        <v>9304</v>
      </c>
      <c r="J52" s="237">
        <v>9833</v>
      </c>
      <c r="K52" s="407">
        <v>11958</v>
      </c>
      <c r="L52" s="238">
        <v>12185</v>
      </c>
    </row>
    <row r="53" spans="1:12" ht="19.5" x14ac:dyDescent="0.4">
      <c r="A53" s="288" t="s">
        <v>126</v>
      </c>
      <c r="B53" s="258"/>
      <c r="C53" s="237"/>
      <c r="D53" s="237"/>
      <c r="E53" s="237"/>
      <c r="F53" s="237">
        <v>1151</v>
      </c>
      <c r="G53" s="237">
        <v>1085</v>
      </c>
      <c r="H53" s="237">
        <v>1082</v>
      </c>
      <c r="I53" s="237">
        <v>1284</v>
      </c>
      <c r="J53" s="237">
        <v>1443</v>
      </c>
      <c r="K53" s="407">
        <v>1737</v>
      </c>
      <c r="L53" s="238">
        <v>1715</v>
      </c>
    </row>
    <row r="54" spans="1:12" ht="19.5" x14ac:dyDescent="0.4">
      <c r="A54" s="288" t="s">
        <v>209</v>
      </c>
      <c r="B54" s="258">
        <v>80</v>
      </c>
      <c r="C54" s="237">
        <v>137</v>
      </c>
      <c r="D54" s="237">
        <v>112</v>
      </c>
      <c r="E54" s="237">
        <v>116</v>
      </c>
      <c r="F54" s="237">
        <v>150</v>
      </c>
      <c r="G54" s="237">
        <v>172</v>
      </c>
      <c r="H54" s="237">
        <v>347</v>
      </c>
      <c r="I54" s="237">
        <v>428</v>
      </c>
      <c r="J54" s="237">
        <v>331</v>
      </c>
      <c r="K54" s="407">
        <v>445</v>
      </c>
      <c r="L54" s="238">
        <v>303</v>
      </c>
    </row>
    <row r="55" spans="1:12" ht="19.5" x14ac:dyDescent="0.4">
      <c r="A55" s="286" t="s">
        <v>127</v>
      </c>
      <c r="B55" s="258">
        <v>6553</v>
      </c>
      <c r="C55" s="237">
        <v>7443</v>
      </c>
      <c r="D55" s="237">
        <v>7811</v>
      </c>
      <c r="E55" s="237">
        <v>7893</v>
      </c>
      <c r="F55" s="237">
        <v>7908</v>
      </c>
      <c r="G55" s="237">
        <v>7027</v>
      </c>
      <c r="H55" s="237">
        <v>9527</v>
      </c>
      <c r="I55" s="237">
        <v>10469</v>
      </c>
      <c r="J55" s="237">
        <v>11320</v>
      </c>
      <c r="K55" s="407">
        <v>12593</v>
      </c>
      <c r="L55" s="238">
        <v>11030</v>
      </c>
    </row>
    <row r="56" spans="1:12" ht="19.5" x14ac:dyDescent="0.4">
      <c r="A56" s="286" t="s">
        <v>219</v>
      </c>
      <c r="B56" s="258">
        <v>1145</v>
      </c>
      <c r="C56" s="237">
        <v>1142</v>
      </c>
      <c r="D56" s="237">
        <v>751</v>
      </c>
      <c r="E56" s="237">
        <v>1943</v>
      </c>
      <c r="F56" s="237">
        <v>1536</v>
      </c>
      <c r="G56" s="237">
        <v>1341</v>
      </c>
      <c r="H56" s="237">
        <v>1598</v>
      </c>
      <c r="I56" s="237">
        <v>1785</v>
      </c>
      <c r="J56" s="237">
        <v>1744</v>
      </c>
      <c r="K56" s="407">
        <v>1470</v>
      </c>
      <c r="L56" s="238">
        <v>1177</v>
      </c>
    </row>
    <row r="57" spans="1:12" ht="19.5" x14ac:dyDescent="0.4">
      <c r="A57" s="286" t="s">
        <v>220</v>
      </c>
      <c r="B57" s="258">
        <v>607</v>
      </c>
      <c r="C57" s="237">
        <v>797</v>
      </c>
      <c r="D57" s="237">
        <v>699</v>
      </c>
      <c r="E57" s="237">
        <v>891</v>
      </c>
      <c r="F57" s="237">
        <v>630</v>
      </c>
      <c r="G57" s="237">
        <v>1159</v>
      </c>
      <c r="H57" s="237">
        <v>794</v>
      </c>
      <c r="I57" s="237">
        <v>415</v>
      </c>
      <c r="J57" s="237">
        <v>736</v>
      </c>
      <c r="K57" s="407">
        <v>431</v>
      </c>
      <c r="L57" s="238">
        <v>824</v>
      </c>
    </row>
    <row r="58" spans="1:12" ht="19.5" x14ac:dyDescent="0.4">
      <c r="A58" s="286" t="s">
        <v>221</v>
      </c>
      <c r="B58" s="258">
        <v>2847</v>
      </c>
      <c r="C58" s="237">
        <v>3190</v>
      </c>
      <c r="D58" s="237">
        <v>3446</v>
      </c>
      <c r="E58" s="237">
        <v>3551</v>
      </c>
      <c r="F58" s="237">
        <v>3765</v>
      </c>
      <c r="G58" s="237">
        <v>3880</v>
      </c>
      <c r="H58" s="237">
        <v>3840</v>
      </c>
      <c r="I58" s="237">
        <v>4426</v>
      </c>
      <c r="J58" s="237">
        <v>5017</v>
      </c>
      <c r="K58" s="407">
        <v>6302</v>
      </c>
      <c r="L58" s="238">
        <v>5396</v>
      </c>
    </row>
    <row r="59" spans="1:12" ht="19.5" x14ac:dyDescent="0.4">
      <c r="A59" s="288" t="s">
        <v>222</v>
      </c>
      <c r="B59" s="258">
        <v>4626</v>
      </c>
      <c r="C59" s="237">
        <v>5474</v>
      </c>
      <c r="D59" s="237">
        <v>5524</v>
      </c>
      <c r="E59" s="237">
        <v>6396</v>
      </c>
      <c r="F59" s="237">
        <v>7170</v>
      </c>
      <c r="G59" s="237">
        <v>7687</v>
      </c>
      <c r="H59" s="237">
        <v>9045</v>
      </c>
      <c r="I59" s="237">
        <v>11492</v>
      </c>
      <c r="J59" s="237">
        <v>14152</v>
      </c>
      <c r="K59" s="407">
        <v>15532</v>
      </c>
      <c r="L59" s="238">
        <v>15290</v>
      </c>
    </row>
    <row r="60" spans="1:12" ht="19.5" x14ac:dyDescent="0.3">
      <c r="A60" s="289" t="s">
        <v>130</v>
      </c>
      <c r="B60" s="273">
        <v>20432</v>
      </c>
      <c r="C60" s="274">
        <v>22112</v>
      </c>
      <c r="D60" s="274">
        <v>24494</v>
      </c>
      <c r="E60" s="274">
        <v>28385</v>
      </c>
      <c r="F60" s="274">
        <v>27769</v>
      </c>
      <c r="G60" s="274">
        <v>25865</v>
      </c>
      <c r="H60" s="274">
        <v>31276</v>
      </c>
      <c r="I60" s="274">
        <v>39602</v>
      </c>
      <c r="J60" s="274">
        <v>44576</v>
      </c>
      <c r="K60" s="413">
        <v>50469</v>
      </c>
      <c r="L60" s="275">
        <v>47920</v>
      </c>
    </row>
    <row r="61" spans="1:12" ht="19.5" x14ac:dyDescent="0.3">
      <c r="A61" s="290" t="s">
        <v>131</v>
      </c>
      <c r="B61" s="261">
        <v>86177</v>
      </c>
      <c r="C61" s="262">
        <v>95282</v>
      </c>
      <c r="D61" s="262">
        <v>99444</v>
      </c>
      <c r="E61" s="262">
        <v>106568</v>
      </c>
      <c r="F61" s="262">
        <v>118050</v>
      </c>
      <c r="G61" s="262">
        <v>117428</v>
      </c>
      <c r="H61" s="262">
        <v>129975</v>
      </c>
      <c r="I61" s="262">
        <v>154564</v>
      </c>
      <c r="J61" s="262">
        <v>196351</v>
      </c>
      <c r="K61" s="410">
        <v>223605</v>
      </c>
      <c r="L61" s="263">
        <v>208371</v>
      </c>
    </row>
  </sheetData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7"/>
  <sheetViews>
    <sheetView showGridLines="0" zoomScaleNormal="100" workbookViewId="0"/>
  </sheetViews>
  <sheetFormatPr defaultRowHeight="16.5" x14ac:dyDescent="0.3"/>
  <cols>
    <col min="1" max="1" width="89.7109375" style="12" customWidth="1"/>
    <col min="2" max="9" width="10.42578125" style="12" customWidth="1"/>
    <col min="10" max="10" width="10.42578125" style="12" bestFit="1" customWidth="1"/>
    <col min="11" max="11" width="10.42578125" style="12" customWidth="1"/>
    <col min="12" max="12" width="10.5703125" style="12" bestFit="1" customWidth="1"/>
    <col min="13" max="13" width="10.140625" style="12" bestFit="1" customWidth="1"/>
    <col min="14" max="16384" width="9.140625" style="12"/>
  </cols>
  <sheetData>
    <row r="1" spans="1:12" s="39" customFormat="1" x14ac:dyDescent="0.3"/>
    <row r="2" spans="1:12" s="39" customFormat="1" x14ac:dyDescent="0.3"/>
    <row r="3" spans="1:12" s="39" customFormat="1" x14ac:dyDescent="0.3"/>
    <row r="4" spans="1:12" s="39" customFormat="1" ht="24" x14ac:dyDescent="0.3">
      <c r="A4" s="28" t="s">
        <v>574</v>
      </c>
      <c r="B4" s="118"/>
    </row>
    <row r="5" spans="1:12" s="194" customFormat="1" x14ac:dyDescent="0.3"/>
    <row r="6" spans="1:12" x14ac:dyDescent="0.3">
      <c r="A6" s="291"/>
      <c r="B6" s="227">
        <v>2015</v>
      </c>
      <c r="C6" s="227">
        <v>2016</v>
      </c>
      <c r="D6" s="227">
        <v>2017</v>
      </c>
      <c r="E6" s="227">
        <v>2018</v>
      </c>
      <c r="F6" s="227">
        <v>2019</v>
      </c>
      <c r="G6" s="227">
        <v>2020</v>
      </c>
      <c r="H6" s="227">
        <v>2021</v>
      </c>
      <c r="I6" s="227">
        <v>2022</v>
      </c>
      <c r="J6" s="227">
        <v>2023</v>
      </c>
      <c r="K6" s="227">
        <v>2024</v>
      </c>
      <c r="L6" s="228">
        <v>2025</v>
      </c>
    </row>
    <row r="7" spans="1:12" x14ac:dyDescent="0.3">
      <c r="A7" s="292"/>
      <c r="B7" s="229" t="s">
        <v>149</v>
      </c>
      <c r="C7" s="229" t="s">
        <v>149</v>
      </c>
      <c r="D7" s="229" t="s">
        <v>149</v>
      </c>
      <c r="E7" s="229" t="s">
        <v>149</v>
      </c>
      <c r="F7" s="229" t="s">
        <v>149</v>
      </c>
      <c r="G7" s="229" t="s">
        <v>149</v>
      </c>
      <c r="H7" s="229" t="s">
        <v>149</v>
      </c>
      <c r="I7" s="229" t="s">
        <v>149</v>
      </c>
      <c r="J7" s="229" t="s">
        <v>149</v>
      </c>
      <c r="K7" s="229" t="s">
        <v>149</v>
      </c>
      <c r="L7" s="230" t="s">
        <v>149</v>
      </c>
    </row>
    <row r="8" spans="1:12" x14ac:dyDescent="0.3">
      <c r="A8" s="309" t="s">
        <v>223</v>
      </c>
      <c r="B8" s="251"/>
      <c r="C8" s="251"/>
      <c r="D8" s="251"/>
      <c r="E8" s="251"/>
      <c r="F8" s="251"/>
      <c r="G8" s="251"/>
      <c r="H8" s="251"/>
      <c r="I8" s="251"/>
      <c r="J8" s="251"/>
      <c r="K8" s="408"/>
      <c r="L8" s="252"/>
    </row>
    <row r="9" spans="1:12" x14ac:dyDescent="0.3">
      <c r="A9" s="293" t="s">
        <v>224</v>
      </c>
      <c r="B9" s="237">
        <v>68099</v>
      </c>
      <c r="C9" s="237">
        <v>71293</v>
      </c>
      <c r="D9" s="237">
        <v>76137</v>
      </c>
      <c r="E9" s="237">
        <v>84048</v>
      </c>
      <c r="F9" s="237">
        <v>94029</v>
      </c>
      <c r="G9" s="237">
        <v>87649</v>
      </c>
      <c r="H9" s="237">
        <v>95007</v>
      </c>
      <c r="I9" s="237">
        <v>120793</v>
      </c>
      <c r="J9" s="237">
        <v>140716</v>
      </c>
      <c r="K9" s="407">
        <v>150162</v>
      </c>
      <c r="L9" s="238">
        <v>152409</v>
      </c>
    </row>
    <row r="10" spans="1:12" x14ac:dyDescent="0.3">
      <c r="A10" s="293" t="s">
        <v>225</v>
      </c>
      <c r="B10" s="281">
        <v>4</v>
      </c>
      <c r="C10" s="281">
        <v>2</v>
      </c>
      <c r="D10" s="281">
        <v>4</v>
      </c>
      <c r="E10" s="281">
        <v>5</v>
      </c>
      <c r="F10" s="281">
        <v>3</v>
      </c>
      <c r="G10" s="281">
        <v>-8</v>
      </c>
      <c r="H10" s="281">
        <v>11</v>
      </c>
      <c r="I10" s="281">
        <v>12</v>
      </c>
      <c r="J10" s="281">
        <v>3</v>
      </c>
      <c r="K10" s="415">
        <v>-1</v>
      </c>
      <c r="L10" s="235">
        <v>3</v>
      </c>
    </row>
    <row r="11" spans="1:12" x14ac:dyDescent="0.3">
      <c r="A11" s="293" t="s">
        <v>226</v>
      </c>
      <c r="B11" s="281">
        <v>3</v>
      </c>
      <c r="C11" s="281">
        <v>3</v>
      </c>
      <c r="D11" s="281">
        <v>2</v>
      </c>
      <c r="E11" s="281">
        <v>2</v>
      </c>
      <c r="F11" s="281">
        <v>3</v>
      </c>
      <c r="G11" s="281">
        <v>4</v>
      </c>
      <c r="H11" s="281">
        <v>2</v>
      </c>
      <c r="I11" s="281">
        <v>2</v>
      </c>
      <c r="J11" s="281">
        <v>8</v>
      </c>
      <c r="K11" s="415">
        <v>8</v>
      </c>
      <c r="L11" s="235">
        <v>5</v>
      </c>
    </row>
    <row r="12" spans="1:12" x14ac:dyDescent="0.3">
      <c r="A12" s="293" t="s">
        <v>227</v>
      </c>
      <c r="B12" s="237">
        <v>11079</v>
      </c>
      <c r="C12" s="237">
        <v>11254</v>
      </c>
      <c r="D12" s="237">
        <v>12341</v>
      </c>
      <c r="E12" s="237">
        <v>12909</v>
      </c>
      <c r="F12" s="237">
        <v>14920</v>
      </c>
      <c r="G12" s="237">
        <v>11916</v>
      </c>
      <c r="H12" s="237">
        <v>14181</v>
      </c>
      <c r="I12" s="237">
        <v>18532</v>
      </c>
      <c r="J12" s="237">
        <v>22185</v>
      </c>
      <c r="K12" s="407">
        <v>24296</v>
      </c>
      <c r="L12" s="238">
        <v>24664</v>
      </c>
    </row>
    <row r="13" spans="1:12" x14ac:dyDescent="0.3">
      <c r="A13" s="293" t="s">
        <v>228</v>
      </c>
      <c r="B13" s="237">
        <v>11079</v>
      </c>
      <c r="C13" s="237">
        <v>9657</v>
      </c>
      <c r="D13" s="237">
        <v>12341</v>
      </c>
      <c r="E13" s="237">
        <v>6096</v>
      </c>
      <c r="F13" s="237">
        <v>14608</v>
      </c>
      <c r="G13" s="237">
        <v>12458</v>
      </c>
      <c r="H13" s="237">
        <v>14181</v>
      </c>
      <c r="I13" s="237">
        <v>18532</v>
      </c>
      <c r="J13" s="237">
        <v>21785</v>
      </c>
      <c r="K13" s="407">
        <v>24275</v>
      </c>
      <c r="L13" s="238">
        <v>23151</v>
      </c>
    </row>
    <row r="14" spans="1:12" x14ac:dyDescent="0.3">
      <c r="A14" s="293" t="s">
        <v>154</v>
      </c>
      <c r="B14" s="237">
        <v>10382</v>
      </c>
      <c r="C14" s="237">
        <v>8952</v>
      </c>
      <c r="D14" s="237">
        <v>11673</v>
      </c>
      <c r="E14" s="237">
        <v>5297</v>
      </c>
      <c r="F14" s="237">
        <v>13571</v>
      </c>
      <c r="G14" s="237">
        <v>11676</v>
      </c>
      <c r="H14" s="237">
        <v>13538</v>
      </c>
      <c r="I14" s="237">
        <v>17521</v>
      </c>
      <c r="J14" s="237">
        <v>19254</v>
      </c>
      <c r="K14" s="407">
        <v>20893</v>
      </c>
      <c r="L14" s="238">
        <v>19823</v>
      </c>
    </row>
    <row r="15" spans="1:12" x14ac:dyDescent="0.3">
      <c r="A15" s="294" t="s">
        <v>229</v>
      </c>
      <c r="B15" s="295">
        <v>7693</v>
      </c>
      <c r="C15" s="295">
        <v>6653</v>
      </c>
      <c r="D15" s="295">
        <v>8635</v>
      </c>
      <c r="E15" s="295">
        <v>2755</v>
      </c>
      <c r="F15" s="295">
        <v>9997</v>
      </c>
      <c r="G15" s="295">
        <v>9172</v>
      </c>
      <c r="H15" s="295">
        <v>10901</v>
      </c>
      <c r="I15" s="295">
        <v>13296</v>
      </c>
      <c r="J15" s="295">
        <v>13639</v>
      </c>
      <c r="K15" s="416">
        <v>15621</v>
      </c>
      <c r="L15" s="296">
        <v>14708</v>
      </c>
    </row>
    <row r="16" spans="1:12" x14ac:dyDescent="0.3">
      <c r="A16" s="297"/>
      <c r="B16" s="266"/>
      <c r="C16" s="266"/>
      <c r="D16" s="266"/>
      <c r="E16" s="266"/>
      <c r="F16" s="266"/>
      <c r="G16" s="266"/>
      <c r="H16" s="266"/>
      <c r="I16" s="266"/>
      <c r="J16" s="266"/>
      <c r="K16" s="417"/>
      <c r="L16" s="298"/>
    </row>
    <row r="17" spans="1:13" x14ac:dyDescent="0.3">
      <c r="A17" s="309" t="s">
        <v>230</v>
      </c>
      <c r="B17" s="251"/>
      <c r="C17" s="251"/>
      <c r="D17" s="251"/>
      <c r="E17" s="251"/>
      <c r="F17" s="251"/>
      <c r="G17" s="251"/>
      <c r="H17" s="251"/>
      <c r="I17" s="251"/>
      <c r="J17" s="251"/>
      <c r="K17" s="408"/>
      <c r="L17" s="252"/>
    </row>
    <row r="18" spans="1:13" x14ac:dyDescent="0.3">
      <c r="A18" s="293" t="s">
        <v>231</v>
      </c>
      <c r="B18" s="237">
        <v>8572</v>
      </c>
      <c r="C18" s="237">
        <v>8575</v>
      </c>
      <c r="D18" s="237">
        <v>9248</v>
      </c>
      <c r="E18" s="237">
        <v>9225</v>
      </c>
      <c r="F18" s="237">
        <v>12665</v>
      </c>
      <c r="G18" s="237">
        <v>13658</v>
      </c>
      <c r="H18" s="237">
        <v>12456</v>
      </c>
      <c r="I18" s="237">
        <v>14357</v>
      </c>
      <c r="J18" s="237">
        <v>21294</v>
      </c>
      <c r="K18" s="407">
        <v>21391</v>
      </c>
      <c r="L18" s="238">
        <v>21412</v>
      </c>
    </row>
    <row r="19" spans="1:13" x14ac:dyDescent="0.3">
      <c r="A19" s="293" t="s">
        <v>232</v>
      </c>
      <c r="B19" s="237">
        <v>-4412</v>
      </c>
      <c r="C19" s="237">
        <v>-4062.9999999999995</v>
      </c>
      <c r="D19" s="237">
        <v>-8661</v>
      </c>
      <c r="E19" s="237">
        <v>-6427</v>
      </c>
      <c r="F19" s="237">
        <v>-5464</v>
      </c>
      <c r="G19" s="237">
        <v>-6741</v>
      </c>
      <c r="H19" s="237">
        <v>-3094</v>
      </c>
      <c r="I19" s="237">
        <v>-10561</v>
      </c>
      <c r="J19" s="237">
        <v>-47899</v>
      </c>
      <c r="K19" s="407">
        <v>-13925</v>
      </c>
      <c r="L19" s="238">
        <v>-13163</v>
      </c>
    </row>
    <row r="20" spans="1:13" x14ac:dyDescent="0.3">
      <c r="A20" s="293" t="s">
        <v>233</v>
      </c>
      <c r="B20" s="237">
        <v>-4335</v>
      </c>
      <c r="C20" s="237">
        <v>-4271</v>
      </c>
      <c r="D20" s="237">
        <v>-861000</v>
      </c>
      <c r="E20" s="237">
        <v>-2728</v>
      </c>
      <c r="F20" s="237">
        <v>-7301</v>
      </c>
      <c r="G20" s="237">
        <v>-4558</v>
      </c>
      <c r="H20" s="237">
        <v>-7813</v>
      </c>
      <c r="I20" s="237">
        <v>-4699</v>
      </c>
      <c r="J20" s="237">
        <v>24726</v>
      </c>
      <c r="K20" s="407">
        <v>-4447</v>
      </c>
      <c r="L20" s="238">
        <v>-11181</v>
      </c>
    </row>
    <row r="21" spans="1:13" x14ac:dyDescent="0.3">
      <c r="A21" s="293" t="s">
        <v>234</v>
      </c>
      <c r="B21" s="237">
        <v>-175</v>
      </c>
      <c r="C21" s="237">
        <v>240</v>
      </c>
      <c r="D21" s="237">
        <v>-274</v>
      </c>
      <c r="E21" s="237">
        <v>70</v>
      </c>
      <c r="F21" s="237">
        <v>-100</v>
      </c>
      <c r="G21" s="237">
        <v>2359</v>
      </c>
      <c r="H21" s="237">
        <v>1549</v>
      </c>
      <c r="I21" s="237">
        <v>-904</v>
      </c>
      <c r="J21" s="237">
        <v>-1880</v>
      </c>
      <c r="K21" s="407">
        <v>3019</v>
      </c>
      <c r="L21" s="238">
        <v>-2932</v>
      </c>
    </row>
    <row r="22" spans="1:13" x14ac:dyDescent="0.3">
      <c r="A22" s="294" t="s">
        <v>235</v>
      </c>
      <c r="B22" s="295">
        <v>9952</v>
      </c>
      <c r="C22" s="295">
        <v>10467</v>
      </c>
      <c r="D22" s="295">
        <v>10929</v>
      </c>
      <c r="E22" s="295">
        <v>11357</v>
      </c>
      <c r="F22" s="295">
        <v>14442</v>
      </c>
      <c r="G22" s="295">
        <v>14560</v>
      </c>
      <c r="H22" s="295">
        <v>13265</v>
      </c>
      <c r="I22" s="295">
        <v>15808</v>
      </c>
      <c r="J22" s="295">
        <v>25232</v>
      </c>
      <c r="K22" s="416">
        <v>23052</v>
      </c>
      <c r="L22" s="296">
        <v>22660</v>
      </c>
    </row>
    <row r="23" spans="1:13" x14ac:dyDescent="0.3">
      <c r="A23" s="297"/>
      <c r="B23" s="266"/>
      <c r="C23" s="266"/>
      <c r="D23" s="266"/>
      <c r="E23" s="266"/>
      <c r="F23" s="266"/>
      <c r="G23" s="266"/>
      <c r="H23" s="266"/>
      <c r="I23" s="266"/>
      <c r="J23" s="266"/>
      <c r="K23" s="417"/>
      <c r="L23" s="298"/>
    </row>
    <row r="24" spans="1:13" x14ac:dyDescent="0.3">
      <c r="A24" s="309" t="s">
        <v>236</v>
      </c>
      <c r="B24" s="251"/>
      <c r="C24" s="251"/>
      <c r="D24" s="251"/>
      <c r="E24" s="251"/>
      <c r="F24" s="251"/>
      <c r="G24" s="251"/>
      <c r="H24" s="251"/>
      <c r="I24" s="251"/>
      <c r="J24" s="251"/>
      <c r="K24" s="408"/>
      <c r="L24" s="252"/>
    </row>
    <row r="25" spans="1:13" x14ac:dyDescent="0.3">
      <c r="A25" s="293" t="s">
        <v>47</v>
      </c>
      <c r="B25" s="237">
        <v>63848</v>
      </c>
      <c r="C25" s="237">
        <v>70351</v>
      </c>
      <c r="D25" s="237">
        <v>75932</v>
      </c>
      <c r="E25" s="237">
        <v>81146</v>
      </c>
      <c r="F25" s="237">
        <v>92204</v>
      </c>
      <c r="G25" s="237">
        <v>88634</v>
      </c>
      <c r="H25" s="237">
        <v>96663</v>
      </c>
      <c r="I25" s="237">
        <v>117758</v>
      </c>
      <c r="J25" s="237">
        <v>155753</v>
      </c>
      <c r="K25" s="407">
        <v>177333</v>
      </c>
      <c r="L25" s="238">
        <v>165996</v>
      </c>
    </row>
    <row r="26" spans="1:13" x14ac:dyDescent="0.3">
      <c r="A26" s="299" t="s">
        <v>237</v>
      </c>
      <c r="B26" s="237">
        <v>42777</v>
      </c>
      <c r="C26" s="237">
        <v>47544</v>
      </c>
      <c r="D26" s="237">
        <v>50330</v>
      </c>
      <c r="E26" s="237">
        <v>53413</v>
      </c>
      <c r="F26" s="237">
        <v>57662</v>
      </c>
      <c r="G26" s="237">
        <v>58344</v>
      </c>
      <c r="H26" s="237">
        <v>62502</v>
      </c>
      <c r="I26" s="237">
        <v>75873</v>
      </c>
      <c r="J26" s="237">
        <v>92873</v>
      </c>
      <c r="K26" s="407">
        <v>106874</v>
      </c>
      <c r="L26" s="238">
        <v>101119</v>
      </c>
    </row>
    <row r="27" spans="1:13" x14ac:dyDescent="0.3">
      <c r="A27" s="299" t="s">
        <v>238</v>
      </c>
      <c r="B27" s="237">
        <v>16649</v>
      </c>
      <c r="C27" s="237">
        <v>17618</v>
      </c>
      <c r="D27" s="237">
        <v>19144</v>
      </c>
      <c r="E27" s="237">
        <v>19518</v>
      </c>
      <c r="F27" s="237">
        <v>21191</v>
      </c>
      <c r="G27" s="237">
        <v>22134</v>
      </c>
      <c r="H27" s="237">
        <v>22587</v>
      </c>
      <c r="I27" s="237">
        <v>25130</v>
      </c>
      <c r="J27" s="237">
        <v>46291</v>
      </c>
      <c r="K27" s="407">
        <v>51184</v>
      </c>
      <c r="L27" s="238">
        <v>48645</v>
      </c>
      <c r="M27" s="241"/>
    </row>
    <row r="28" spans="1:13" x14ac:dyDescent="0.3">
      <c r="A28" s="299" t="s">
        <v>239</v>
      </c>
      <c r="B28" s="237"/>
      <c r="C28" s="237"/>
      <c r="D28" s="237"/>
      <c r="E28" s="237">
        <v>119</v>
      </c>
      <c r="F28" s="237">
        <v>3731</v>
      </c>
      <c r="G28" s="237">
        <v>3513</v>
      </c>
      <c r="H28" s="237">
        <v>3436</v>
      </c>
      <c r="I28" s="237">
        <v>3804</v>
      </c>
      <c r="J28" s="237">
        <v>5296</v>
      </c>
      <c r="K28" s="407">
        <v>6295</v>
      </c>
      <c r="L28" s="238">
        <v>6287</v>
      </c>
    </row>
    <row r="29" spans="1:13" x14ac:dyDescent="0.3">
      <c r="A29" s="299" t="s">
        <v>240</v>
      </c>
      <c r="B29" s="237">
        <v>1910</v>
      </c>
      <c r="C29" s="237">
        <v>2109</v>
      </c>
      <c r="D29" s="237">
        <v>2243</v>
      </c>
      <c r="E29" s="237">
        <v>2434</v>
      </c>
      <c r="F29" s="237">
        <v>2595</v>
      </c>
      <c r="G29" s="237">
        <v>637</v>
      </c>
      <c r="H29" s="237">
        <v>652</v>
      </c>
      <c r="I29" s="237">
        <v>676</v>
      </c>
      <c r="J29" s="237">
        <v>622</v>
      </c>
      <c r="K29" s="407">
        <v>710</v>
      </c>
      <c r="L29" s="238">
        <v>564</v>
      </c>
    </row>
    <row r="30" spans="1:13" x14ac:dyDescent="0.3">
      <c r="A30" s="293" t="s">
        <v>241</v>
      </c>
      <c r="B30" s="237">
        <v>22269</v>
      </c>
      <c r="C30" s="237">
        <v>23127</v>
      </c>
      <c r="D30" s="237">
        <v>25275</v>
      </c>
      <c r="E30" s="237">
        <v>29246</v>
      </c>
      <c r="F30" s="237">
        <v>33050</v>
      </c>
      <c r="G30" s="237">
        <v>29755</v>
      </c>
      <c r="H30" s="237">
        <v>27071</v>
      </c>
      <c r="I30" s="237">
        <v>31732</v>
      </c>
      <c r="J30" s="237">
        <v>64109</v>
      </c>
      <c r="K30" s="407">
        <v>70253</v>
      </c>
      <c r="L30" s="238">
        <v>64277</v>
      </c>
    </row>
    <row r="31" spans="1:13" x14ac:dyDescent="0.3">
      <c r="A31" s="293" t="s">
        <v>242</v>
      </c>
      <c r="B31" s="237">
        <v>4</v>
      </c>
      <c r="C31" s="237">
        <v>5</v>
      </c>
      <c r="D31" s="237">
        <v>9</v>
      </c>
      <c r="E31" s="237">
        <v>10</v>
      </c>
      <c r="F31" s="237">
        <v>11</v>
      </c>
      <c r="G31" s="237">
        <v>9</v>
      </c>
      <c r="H31" s="237">
        <v>9</v>
      </c>
      <c r="I31" s="237">
        <v>12</v>
      </c>
      <c r="J31" s="237">
        <v>16</v>
      </c>
      <c r="K31" s="407">
        <v>10</v>
      </c>
      <c r="L31" s="238">
        <v>122</v>
      </c>
    </row>
    <row r="32" spans="1:13" x14ac:dyDescent="0.3">
      <c r="A32" s="294" t="s">
        <v>243</v>
      </c>
      <c r="B32" s="295">
        <v>41575</v>
      </c>
      <c r="C32" s="295">
        <v>47220</v>
      </c>
      <c r="D32" s="295">
        <v>50648</v>
      </c>
      <c r="E32" s="295">
        <v>51890</v>
      </c>
      <c r="F32" s="295">
        <v>59143</v>
      </c>
      <c r="G32" s="295">
        <v>58870</v>
      </c>
      <c r="H32" s="295">
        <v>69582</v>
      </c>
      <c r="I32" s="295">
        <v>86014</v>
      </c>
      <c r="J32" s="295">
        <v>91629</v>
      </c>
      <c r="K32" s="416">
        <v>107071</v>
      </c>
      <c r="L32" s="296">
        <v>101597</v>
      </c>
    </row>
    <row r="33" spans="1:19" x14ac:dyDescent="0.3">
      <c r="A33" s="300"/>
      <c r="B33" s="266"/>
      <c r="C33" s="266"/>
      <c r="D33" s="266"/>
      <c r="E33" s="266"/>
      <c r="F33" s="266"/>
      <c r="G33" s="266"/>
      <c r="H33" s="266"/>
      <c r="I33" s="266"/>
      <c r="J33" s="266"/>
      <c r="K33" s="417"/>
      <c r="L33" s="298"/>
    </row>
    <row r="34" spans="1:19" x14ac:dyDescent="0.3">
      <c r="A34" s="309" t="s">
        <v>244</v>
      </c>
      <c r="B34" s="251"/>
      <c r="C34" s="251"/>
      <c r="D34" s="251"/>
      <c r="E34" s="251"/>
      <c r="F34" s="251"/>
      <c r="G34" s="251"/>
      <c r="H34" s="251"/>
      <c r="I34" s="251"/>
      <c r="J34" s="251"/>
      <c r="K34" s="408"/>
      <c r="L34" s="252"/>
    </row>
    <row r="35" spans="1:19" x14ac:dyDescent="0.3">
      <c r="A35" s="293" t="s">
        <v>245</v>
      </c>
      <c r="B35" s="301">
        <v>6.93</v>
      </c>
      <c r="C35" s="301">
        <v>5.99</v>
      </c>
      <c r="D35" s="301">
        <v>7.77</v>
      </c>
      <c r="E35" s="301">
        <v>2.48</v>
      </c>
      <c r="F35" s="301">
        <v>9</v>
      </c>
      <c r="G35" s="301">
        <v>8.26</v>
      </c>
      <c r="H35" s="301">
        <v>9.81</v>
      </c>
      <c r="I35" s="301">
        <v>11.97</v>
      </c>
      <c r="J35" s="301">
        <v>13.54</v>
      </c>
      <c r="K35" s="418">
        <v>14.08</v>
      </c>
      <c r="L35" s="302">
        <v>13.23</v>
      </c>
    </row>
    <row r="36" spans="1:19" x14ac:dyDescent="0.3">
      <c r="A36" s="293" t="s">
        <v>67</v>
      </c>
      <c r="B36" s="301">
        <v>6.93</v>
      </c>
      <c r="C36" s="301">
        <v>7.09</v>
      </c>
      <c r="D36" s="301">
        <v>7.77</v>
      </c>
      <c r="E36" s="301">
        <v>8.09</v>
      </c>
      <c r="F36" s="301">
        <v>9.2200000000000006</v>
      </c>
      <c r="G36" s="301">
        <v>7.54</v>
      </c>
      <c r="H36" s="301">
        <v>9.81</v>
      </c>
      <c r="I36" s="301">
        <v>11.97</v>
      </c>
      <c r="J36" s="301">
        <v>13.54</v>
      </c>
      <c r="K36" s="418">
        <v>14.09</v>
      </c>
      <c r="L36" s="302">
        <v>14.34</v>
      </c>
    </row>
    <row r="37" spans="1:19" x14ac:dyDescent="0.3">
      <c r="A37" s="293" t="s">
        <v>246</v>
      </c>
      <c r="B37" s="301">
        <v>37.43</v>
      </c>
      <c r="C37" s="301">
        <v>42.51</v>
      </c>
      <c r="D37" s="301">
        <v>45.6</v>
      </c>
      <c r="E37" s="301">
        <v>46.71</v>
      </c>
      <c r="F37" s="301">
        <v>53.25</v>
      </c>
      <c r="G37" s="301">
        <v>53</v>
      </c>
      <c r="H37" s="301">
        <v>62.64</v>
      </c>
      <c r="I37" s="301">
        <v>77.44</v>
      </c>
      <c r="J37" s="301">
        <v>82.49</v>
      </c>
      <c r="K37" s="418">
        <v>96.39</v>
      </c>
      <c r="L37" s="302">
        <v>91.47</v>
      </c>
    </row>
    <row r="38" spans="1:19" x14ac:dyDescent="0.3">
      <c r="A38" s="293" t="s">
        <v>247</v>
      </c>
      <c r="B38" s="301">
        <v>2.65</v>
      </c>
      <c r="C38" s="301">
        <v>3</v>
      </c>
      <c r="D38" s="301">
        <v>3.3</v>
      </c>
      <c r="E38" s="301">
        <v>3.5</v>
      </c>
      <c r="F38" s="301">
        <v>3.85</v>
      </c>
      <c r="G38" s="301">
        <v>3.9</v>
      </c>
      <c r="H38" s="301">
        <v>4.2</v>
      </c>
      <c r="I38" s="301">
        <v>4.8</v>
      </c>
      <c r="J38" s="301">
        <v>5.4</v>
      </c>
      <c r="K38" s="418">
        <v>5.9</v>
      </c>
      <c r="L38" s="302">
        <v>6.4</v>
      </c>
    </row>
    <row r="39" spans="1:19" x14ac:dyDescent="0.3">
      <c r="A39" s="294" t="s">
        <v>248</v>
      </c>
      <c r="B39" s="303">
        <v>178</v>
      </c>
      <c r="C39" s="303">
        <v>169.1</v>
      </c>
      <c r="D39" s="303">
        <v>170.4</v>
      </c>
      <c r="E39" s="303">
        <v>158.15</v>
      </c>
      <c r="F39" s="303">
        <v>219</v>
      </c>
      <c r="G39" s="303">
        <v>202.5</v>
      </c>
      <c r="H39" s="303">
        <v>276.2</v>
      </c>
      <c r="I39" s="303">
        <v>223.7</v>
      </c>
      <c r="J39" s="303">
        <v>290.3</v>
      </c>
      <c r="K39" s="419">
        <v>326.8</v>
      </c>
      <c r="L39" s="304">
        <v>358.9</v>
      </c>
    </row>
    <row r="40" spans="1:19" x14ac:dyDescent="0.3">
      <c r="A40" s="297"/>
      <c r="B40" s="266"/>
      <c r="C40" s="266"/>
      <c r="D40" s="266"/>
      <c r="E40" s="266"/>
      <c r="F40" s="266"/>
      <c r="G40" s="266"/>
      <c r="H40" s="266"/>
      <c r="I40" s="266"/>
      <c r="J40" s="266"/>
      <c r="K40" s="417"/>
      <c r="L40" s="298"/>
    </row>
    <row r="41" spans="1:19" x14ac:dyDescent="0.3">
      <c r="A41" s="309" t="s">
        <v>249</v>
      </c>
      <c r="B41" s="251"/>
      <c r="C41" s="251"/>
      <c r="D41" s="251"/>
      <c r="E41" s="251"/>
      <c r="F41" s="251"/>
      <c r="G41" s="251"/>
      <c r="H41" s="251"/>
      <c r="I41" s="251"/>
      <c r="J41" s="251"/>
      <c r="K41" s="408"/>
      <c r="L41" s="252"/>
    </row>
    <row r="42" spans="1:19" x14ac:dyDescent="0.3">
      <c r="A42" s="293" t="s">
        <v>250</v>
      </c>
      <c r="B42" s="305">
        <v>16.3</v>
      </c>
      <c r="C42" s="305">
        <v>15.8</v>
      </c>
      <c r="D42" s="305">
        <v>16.2</v>
      </c>
      <c r="E42" s="305">
        <v>15.4</v>
      </c>
      <c r="F42" s="305">
        <v>15.9</v>
      </c>
      <c r="G42" s="305">
        <v>13.6</v>
      </c>
      <c r="H42" s="305">
        <v>14.9</v>
      </c>
      <c r="I42" s="305">
        <v>15.3</v>
      </c>
      <c r="J42" s="305">
        <v>15.8</v>
      </c>
      <c r="K42" s="420">
        <v>16.2</v>
      </c>
      <c r="L42" s="306">
        <v>16.2</v>
      </c>
      <c r="S42" s="307"/>
    </row>
    <row r="43" spans="1:19" x14ac:dyDescent="0.3">
      <c r="A43" s="293" t="s">
        <v>251</v>
      </c>
      <c r="B43" s="305">
        <v>16.3</v>
      </c>
      <c r="C43" s="305">
        <v>13.5</v>
      </c>
      <c r="D43" s="305">
        <v>16.2</v>
      </c>
      <c r="E43" s="305">
        <v>7.3</v>
      </c>
      <c r="F43" s="305">
        <v>15.5</v>
      </c>
      <c r="G43" s="305">
        <v>14.2</v>
      </c>
      <c r="H43" s="305">
        <v>14.9</v>
      </c>
      <c r="I43" s="305">
        <v>15.3</v>
      </c>
      <c r="J43" s="305">
        <v>15.5</v>
      </c>
      <c r="K43" s="420">
        <v>16.2</v>
      </c>
      <c r="L43" s="306">
        <v>15.2</v>
      </c>
    </row>
    <row r="44" spans="1:19" x14ac:dyDescent="0.3">
      <c r="A44" s="293" t="s">
        <v>252</v>
      </c>
      <c r="B44" s="305">
        <v>15.2</v>
      </c>
      <c r="C44" s="305">
        <v>12.6</v>
      </c>
      <c r="D44" s="305">
        <v>15.3</v>
      </c>
      <c r="E44" s="305">
        <v>6.3</v>
      </c>
      <c r="F44" s="305">
        <v>14.4</v>
      </c>
      <c r="G44" s="305">
        <v>13.3</v>
      </c>
      <c r="H44" s="305">
        <v>14.2</v>
      </c>
      <c r="I44" s="305">
        <v>14.5</v>
      </c>
      <c r="J44" s="305">
        <v>13.7</v>
      </c>
      <c r="K44" s="420">
        <v>13.9</v>
      </c>
      <c r="L44" s="306">
        <v>13</v>
      </c>
    </row>
    <row r="45" spans="1:19" x14ac:dyDescent="0.3">
      <c r="A45" s="293" t="s">
        <v>253</v>
      </c>
      <c r="B45" s="305">
        <v>17.8</v>
      </c>
      <c r="C45" s="305">
        <v>14.1</v>
      </c>
      <c r="D45" s="305">
        <v>16.600000000000001</v>
      </c>
      <c r="E45" s="305">
        <v>7.6</v>
      </c>
      <c r="F45" s="305">
        <v>16.600000000000001</v>
      </c>
      <c r="G45" s="305">
        <v>13.6</v>
      </c>
      <c r="H45" s="305">
        <v>15.2</v>
      </c>
      <c r="I45" s="305">
        <v>16.899999999999999</v>
      </c>
      <c r="J45" s="305">
        <v>15.6</v>
      </c>
      <c r="K45" s="420">
        <v>14.4</v>
      </c>
      <c r="L45" s="306">
        <v>14.2</v>
      </c>
    </row>
    <row r="46" spans="1:19" x14ac:dyDescent="0.3">
      <c r="A46" s="293" t="s">
        <v>254</v>
      </c>
      <c r="B46" s="305">
        <v>17.8</v>
      </c>
      <c r="C46" s="305">
        <v>16.5</v>
      </c>
      <c r="D46" s="305">
        <v>16.600000000000001</v>
      </c>
      <c r="E46" s="305">
        <v>16.2</v>
      </c>
      <c r="F46" s="305">
        <v>17</v>
      </c>
      <c r="G46" s="305">
        <v>13</v>
      </c>
      <c r="H46" s="305">
        <v>15.2</v>
      </c>
      <c r="I46" s="305">
        <v>16.899999999999999</v>
      </c>
      <c r="J46" s="305">
        <v>15.6</v>
      </c>
      <c r="K46" s="420">
        <v>14.4</v>
      </c>
      <c r="L46" s="306">
        <v>14.2</v>
      </c>
      <c r="O46" s="308"/>
    </row>
    <row r="47" spans="1:19" x14ac:dyDescent="0.3">
      <c r="A47" s="293" t="s">
        <v>255</v>
      </c>
      <c r="B47" s="305">
        <v>19.8</v>
      </c>
      <c r="C47" s="305">
        <v>15</v>
      </c>
      <c r="D47" s="305">
        <v>17.600000000000001</v>
      </c>
      <c r="E47" s="305">
        <v>5.4</v>
      </c>
      <c r="F47" s="305">
        <v>18</v>
      </c>
      <c r="G47" s="305">
        <v>15.5</v>
      </c>
      <c r="H47" s="305">
        <v>17</v>
      </c>
      <c r="I47" s="305">
        <v>17.100000000000001</v>
      </c>
      <c r="J47" s="305">
        <v>15.3</v>
      </c>
      <c r="K47" s="420">
        <v>15.7</v>
      </c>
      <c r="L47" s="306">
        <v>14.1</v>
      </c>
    </row>
    <row r="48" spans="1:19" x14ac:dyDescent="0.3">
      <c r="A48" s="293" t="s">
        <v>256</v>
      </c>
      <c r="B48" s="305">
        <v>48.2</v>
      </c>
      <c r="C48" s="305">
        <v>49.6</v>
      </c>
      <c r="D48" s="305">
        <v>50.9</v>
      </c>
      <c r="E48" s="305">
        <v>48.7</v>
      </c>
      <c r="F48" s="305">
        <v>50.1</v>
      </c>
      <c r="G48" s="305">
        <v>50.1</v>
      </c>
      <c r="H48" s="305">
        <v>53.5</v>
      </c>
      <c r="I48" s="305">
        <v>55.6</v>
      </c>
      <c r="J48" s="305">
        <v>46.7</v>
      </c>
      <c r="K48" s="420">
        <v>47.9</v>
      </c>
      <c r="L48" s="306">
        <v>48.8</v>
      </c>
    </row>
    <row r="49" spans="1:12" x14ac:dyDescent="0.3">
      <c r="A49" s="293" t="s">
        <v>257</v>
      </c>
      <c r="B49" s="301">
        <v>0.54</v>
      </c>
      <c r="C49" s="301">
        <v>0.49</v>
      </c>
      <c r="D49" s="301">
        <v>0.5</v>
      </c>
      <c r="E49" s="301">
        <v>0.56000000000000005</v>
      </c>
      <c r="F49" s="301">
        <v>0.56000000000000005</v>
      </c>
      <c r="G49" s="301">
        <v>0.51</v>
      </c>
      <c r="H49" s="301">
        <v>0.39</v>
      </c>
      <c r="I49" s="301">
        <v>0.37</v>
      </c>
      <c r="J49" s="301">
        <v>0.7</v>
      </c>
      <c r="K49" s="418">
        <v>0.66</v>
      </c>
      <c r="L49" s="302">
        <v>0.63</v>
      </c>
    </row>
    <row r="50" spans="1:12" x14ac:dyDescent="0.3">
      <c r="A50" s="293" t="s">
        <v>258</v>
      </c>
      <c r="B50" s="305">
        <v>16.7</v>
      </c>
      <c r="C50" s="305">
        <v>14.1</v>
      </c>
      <c r="D50" s="305">
        <v>19.100000000000001</v>
      </c>
      <c r="E50" s="305">
        <v>8</v>
      </c>
      <c r="F50" s="305">
        <v>14.9</v>
      </c>
      <c r="G50" s="305">
        <v>16.7</v>
      </c>
      <c r="H50" s="305">
        <v>22.1</v>
      </c>
      <c r="I50" s="305">
        <v>18.3</v>
      </c>
      <c r="J50" s="305">
        <v>8.6</v>
      </c>
      <c r="K50" s="420">
        <v>7.18</v>
      </c>
      <c r="L50" s="306">
        <v>6.95</v>
      </c>
    </row>
    <row r="51" spans="1:12" x14ac:dyDescent="0.3">
      <c r="A51" s="293" t="s">
        <v>259</v>
      </c>
      <c r="B51" s="237">
        <v>1112576</v>
      </c>
      <c r="C51" s="237">
        <v>1112576</v>
      </c>
      <c r="D51" s="237">
        <v>1112576</v>
      </c>
      <c r="E51" s="237">
        <v>1112576</v>
      </c>
      <c r="F51" s="237">
        <v>1112576</v>
      </c>
      <c r="G51" s="237">
        <v>1112576</v>
      </c>
      <c r="H51" s="237">
        <v>1112576</v>
      </c>
      <c r="I51" s="237">
        <v>1112576</v>
      </c>
      <c r="J51" s="237">
        <v>1112576</v>
      </c>
      <c r="K51" s="407">
        <v>1112576</v>
      </c>
      <c r="L51" s="238">
        <v>1112576</v>
      </c>
    </row>
    <row r="52" spans="1:12" x14ac:dyDescent="0.3">
      <c r="A52" s="293" t="s">
        <v>260</v>
      </c>
      <c r="B52" s="237">
        <v>1110776</v>
      </c>
      <c r="C52" s="237">
        <v>1110776</v>
      </c>
      <c r="D52" s="237">
        <v>1110776</v>
      </c>
      <c r="E52" s="237">
        <v>1110776</v>
      </c>
      <c r="F52" s="237">
        <v>1110776</v>
      </c>
      <c r="G52" s="237">
        <v>1110776</v>
      </c>
      <c r="H52" s="237">
        <v>1110776</v>
      </c>
      <c r="I52" s="237">
        <v>1110776</v>
      </c>
      <c r="J52" s="237">
        <v>1110776</v>
      </c>
      <c r="K52" s="407">
        <v>1110776</v>
      </c>
      <c r="L52" s="238">
        <v>1110776</v>
      </c>
    </row>
    <row r="53" spans="1:12" x14ac:dyDescent="0.3">
      <c r="A53" s="293" t="s">
        <v>261</v>
      </c>
      <c r="B53" s="237">
        <v>1110776</v>
      </c>
      <c r="C53" s="237">
        <v>1110776</v>
      </c>
      <c r="D53" s="237">
        <v>1110776</v>
      </c>
      <c r="E53" s="237">
        <v>1110776</v>
      </c>
      <c r="F53" s="237">
        <v>1110776</v>
      </c>
      <c r="G53" s="237">
        <v>1110776</v>
      </c>
      <c r="H53" s="237">
        <v>1110776</v>
      </c>
      <c r="I53" s="237">
        <v>1110776</v>
      </c>
      <c r="J53" s="237">
        <v>1110776</v>
      </c>
      <c r="K53" s="407">
        <v>1110776</v>
      </c>
      <c r="L53" s="238">
        <v>1110776</v>
      </c>
    </row>
    <row r="54" spans="1:12" x14ac:dyDescent="0.3">
      <c r="A54" s="294" t="s">
        <v>262</v>
      </c>
      <c r="B54" s="295">
        <v>45994</v>
      </c>
      <c r="C54" s="295">
        <v>46928</v>
      </c>
      <c r="D54" s="295">
        <v>47426</v>
      </c>
      <c r="E54" s="295">
        <v>48353</v>
      </c>
      <c r="F54" s="295">
        <v>48992</v>
      </c>
      <c r="G54" s="295">
        <v>48471</v>
      </c>
      <c r="H54" s="295">
        <v>50934</v>
      </c>
      <c r="I54" s="295">
        <v>52463</v>
      </c>
      <c r="J54" s="295">
        <v>56845</v>
      </c>
      <c r="K54" s="416">
        <v>62825</v>
      </c>
      <c r="L54" s="296">
        <v>63886</v>
      </c>
    </row>
    <row r="56" spans="1:12" x14ac:dyDescent="0.3">
      <c r="D56" s="241"/>
      <c r="G56" s="241"/>
    </row>
    <row r="57" spans="1:12" x14ac:dyDescent="0.3">
      <c r="D57" s="241"/>
      <c r="G57" s="241"/>
    </row>
  </sheetData>
  <pageMargins left="0.7" right="0.7" top="0.75" bottom="0.75" header="0.3" footer="0.3"/>
  <headerFooter>
    <oddFooter>&amp;L_x000D_&amp;1#&amp;"Arial"&amp;7&amp;KDAD4CE Confidential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B334-9C5B-40C4-A241-B910AAF07B75}">
  <sheetPr>
    <tabColor rgb="FF00B050"/>
  </sheetPr>
  <dimension ref="A1:J101"/>
  <sheetViews>
    <sheetView showGridLines="0" zoomScaleNormal="100" workbookViewId="0"/>
  </sheetViews>
  <sheetFormatPr defaultRowHeight="15" x14ac:dyDescent="0.25"/>
  <cols>
    <col min="1" max="1" width="109.140625" bestFit="1" customWidth="1"/>
    <col min="2" max="8" width="9.140625" customWidth="1"/>
    <col min="9" max="9" width="15.42578125" customWidth="1"/>
    <col min="11" max="11" width="7.42578125" bestFit="1" customWidth="1"/>
    <col min="12" max="16" width="6.5703125" bestFit="1" customWidth="1"/>
  </cols>
  <sheetData>
    <row r="1" spans="1:10" s="39" customFormat="1" ht="16.5" x14ac:dyDescent="0.3"/>
    <row r="2" spans="1:10" s="39" customFormat="1" ht="16.5" x14ac:dyDescent="0.3"/>
    <row r="3" spans="1:10" s="39" customFormat="1" ht="16.5" x14ac:dyDescent="0.3"/>
    <row r="4" spans="1:10" s="39" customFormat="1" ht="24" customHeight="1" x14ac:dyDescent="0.3">
      <c r="A4" s="495"/>
      <c r="B4" s="495"/>
    </row>
    <row r="5" spans="1:10" s="194" customFormat="1" ht="16.5" x14ac:dyDescent="0.3"/>
    <row r="6" spans="1:10" s="184" customFormat="1" ht="14.25" x14ac:dyDescent="0.2">
      <c r="A6" s="183"/>
      <c r="B6" s="186">
        <v>2019</v>
      </c>
      <c r="C6" s="186">
        <v>2020</v>
      </c>
      <c r="D6" s="186">
        <v>2021</v>
      </c>
      <c r="E6" s="186">
        <v>2022</v>
      </c>
      <c r="F6" s="186">
        <v>2023</v>
      </c>
      <c r="G6" s="186">
        <v>2024</v>
      </c>
      <c r="H6" s="186" t="s">
        <v>587</v>
      </c>
      <c r="I6" s="186" t="s">
        <v>491</v>
      </c>
    </row>
    <row r="7" spans="1:10" s="184" customFormat="1" ht="14.25" x14ac:dyDescent="0.2">
      <c r="A7" s="187"/>
      <c r="B7" s="185" t="s">
        <v>149</v>
      </c>
      <c r="C7" s="185" t="s">
        <v>149</v>
      </c>
      <c r="D7" s="185" t="s">
        <v>149</v>
      </c>
      <c r="E7" s="185" t="s">
        <v>149</v>
      </c>
      <c r="F7" s="185" t="s">
        <v>149</v>
      </c>
      <c r="G7" s="185" t="s">
        <v>149</v>
      </c>
      <c r="H7" s="185" t="s">
        <v>149</v>
      </c>
      <c r="I7" s="185" t="s">
        <v>492</v>
      </c>
      <c r="J7" s="186"/>
    </row>
    <row r="8" spans="1:10" x14ac:dyDescent="0.25">
      <c r="A8" s="378" t="s">
        <v>493</v>
      </c>
      <c r="B8" s="215"/>
      <c r="C8" s="215"/>
      <c r="D8" s="215"/>
      <c r="E8" s="215"/>
      <c r="F8" s="215"/>
      <c r="G8" s="421"/>
      <c r="H8" s="216"/>
      <c r="I8" s="384"/>
    </row>
    <row r="9" spans="1:10" x14ac:dyDescent="0.25">
      <c r="A9" s="221" t="s">
        <v>494</v>
      </c>
      <c r="B9" s="371">
        <v>0.76</v>
      </c>
      <c r="C9" s="371">
        <v>0.77</v>
      </c>
      <c r="D9" s="371">
        <v>0.77</v>
      </c>
      <c r="E9" s="371">
        <v>0.76</v>
      </c>
      <c r="F9" s="371">
        <v>0.73</v>
      </c>
      <c r="G9" s="422">
        <v>0.78</v>
      </c>
      <c r="H9" s="379">
        <v>0.88</v>
      </c>
      <c r="I9" s="385">
        <v>1</v>
      </c>
    </row>
    <row r="10" spans="1:10" x14ac:dyDescent="0.25">
      <c r="A10" s="221" t="s">
        <v>495</v>
      </c>
      <c r="B10" s="188">
        <v>414412</v>
      </c>
      <c r="C10" s="188">
        <v>313452</v>
      </c>
      <c r="D10" s="188">
        <v>325826</v>
      </c>
      <c r="E10" s="188">
        <v>309148</v>
      </c>
      <c r="F10" s="188">
        <v>290572</v>
      </c>
      <c r="G10" s="423">
        <v>282900</v>
      </c>
      <c r="H10" s="189">
        <v>273629</v>
      </c>
      <c r="I10" s="385">
        <v>-0.25</v>
      </c>
    </row>
    <row r="11" spans="1:10" x14ac:dyDescent="0.25">
      <c r="A11" s="221" t="s">
        <v>496</v>
      </c>
      <c r="B11" s="213">
        <v>16.5</v>
      </c>
      <c r="C11" s="213">
        <v>15.6</v>
      </c>
      <c r="D11" s="213">
        <v>14.5</v>
      </c>
      <c r="E11" s="213">
        <v>12.5</v>
      </c>
      <c r="F11" s="213">
        <v>11.5</v>
      </c>
      <c r="G11" s="424">
        <v>11.4</v>
      </c>
      <c r="H11" s="214">
        <v>10.3</v>
      </c>
      <c r="I11" s="385">
        <v>-0.25</v>
      </c>
    </row>
    <row r="12" spans="1:10" x14ac:dyDescent="0.25">
      <c r="A12" s="221" t="s">
        <v>497</v>
      </c>
      <c r="B12" s="372">
        <v>44.5</v>
      </c>
      <c r="C12" s="372">
        <v>39.4</v>
      </c>
      <c r="D12" s="372">
        <v>32.6</v>
      </c>
      <c r="E12" s="372">
        <v>26.6</v>
      </c>
      <c r="F12" s="372">
        <v>22.8</v>
      </c>
      <c r="G12" s="425">
        <v>22.4</v>
      </c>
      <c r="H12" s="388">
        <v>18.2</v>
      </c>
      <c r="I12" s="385">
        <v>-0.25</v>
      </c>
    </row>
    <row r="13" spans="1:10" x14ac:dyDescent="0.25">
      <c r="A13" s="221" t="s">
        <v>498</v>
      </c>
      <c r="B13" s="213">
        <v>94.5</v>
      </c>
      <c r="C13" s="213">
        <v>83.1</v>
      </c>
      <c r="D13" s="213">
        <v>77.599999999999994</v>
      </c>
      <c r="E13" s="213">
        <v>69.8</v>
      </c>
      <c r="F13" s="213">
        <v>59.4</v>
      </c>
      <c r="G13" s="424">
        <v>63.6</v>
      </c>
      <c r="H13" s="214">
        <v>62.8</v>
      </c>
      <c r="I13" s="385">
        <v>-0.25</v>
      </c>
    </row>
    <row r="14" spans="1:10" x14ac:dyDescent="0.25">
      <c r="A14" s="221" t="s">
        <v>499</v>
      </c>
      <c r="B14" s="213">
        <v>589</v>
      </c>
      <c r="C14" s="213">
        <v>558</v>
      </c>
      <c r="D14" s="213">
        <v>588</v>
      </c>
      <c r="E14" s="213">
        <v>517</v>
      </c>
      <c r="F14" s="213">
        <v>472</v>
      </c>
      <c r="G14" s="424">
        <v>489</v>
      </c>
      <c r="H14" s="214">
        <v>432</v>
      </c>
      <c r="I14" s="385">
        <v>-0.25</v>
      </c>
    </row>
    <row r="15" spans="1:10" x14ac:dyDescent="0.25">
      <c r="A15" s="221" t="s">
        <v>500</v>
      </c>
      <c r="B15" s="220">
        <v>17.8</v>
      </c>
      <c r="C15" s="220">
        <v>9.6</v>
      </c>
      <c r="D15" s="220">
        <v>8.8000000000000007</v>
      </c>
      <c r="E15" s="220">
        <v>6.4</v>
      </c>
      <c r="F15" s="220">
        <v>6.1</v>
      </c>
      <c r="G15" s="426">
        <v>6.2</v>
      </c>
      <c r="H15" s="224">
        <v>5.6</v>
      </c>
      <c r="I15" s="385">
        <v>-0.5</v>
      </c>
    </row>
    <row r="16" spans="1:10" x14ac:dyDescent="0.25">
      <c r="A16" s="437" t="s">
        <v>501</v>
      </c>
      <c r="B16" s="438">
        <v>0.12287212234298031</v>
      </c>
      <c r="C16" s="438">
        <v>0.14264025235872943</v>
      </c>
      <c r="D16" s="438">
        <v>0.20200000000000001</v>
      </c>
      <c r="E16" s="438">
        <v>0.20699999999999999</v>
      </c>
      <c r="F16" s="438">
        <v>0.19600000000000001</v>
      </c>
      <c r="G16" s="439">
        <v>0.15</v>
      </c>
      <c r="H16" s="440">
        <v>0.14199999999999999</v>
      </c>
      <c r="I16" s="394"/>
    </row>
    <row r="17" spans="1:9" x14ac:dyDescent="0.25">
      <c r="A17" s="225"/>
      <c r="B17" s="217"/>
      <c r="C17" s="217"/>
      <c r="D17" s="217"/>
      <c r="E17" s="217"/>
      <c r="F17" s="217"/>
      <c r="G17" s="427"/>
      <c r="H17" s="226"/>
      <c r="I17" s="1"/>
    </row>
    <row r="18" spans="1:9" x14ac:dyDescent="0.25">
      <c r="A18" s="378" t="s">
        <v>502</v>
      </c>
      <c r="B18" s="215"/>
      <c r="C18" s="215"/>
      <c r="D18" s="215"/>
      <c r="E18" s="215"/>
      <c r="F18" s="215"/>
      <c r="G18" s="421"/>
      <c r="H18" s="216"/>
      <c r="I18" s="384"/>
    </row>
    <row r="19" spans="1:9" x14ac:dyDescent="0.25">
      <c r="A19" s="221" t="s">
        <v>503</v>
      </c>
      <c r="B19" s="220">
        <v>3.028527008468608</v>
      </c>
      <c r="C19" s="220">
        <v>2.7846969090818843</v>
      </c>
      <c r="D19" s="220">
        <v>3.1</v>
      </c>
      <c r="E19" s="220">
        <v>3.2</v>
      </c>
      <c r="F19" s="220">
        <v>2.5</v>
      </c>
      <c r="G19" s="426">
        <v>2.2999999999999998</v>
      </c>
      <c r="H19" s="224">
        <v>2.2000000000000002</v>
      </c>
      <c r="I19" s="385">
        <v>-0.33</v>
      </c>
    </row>
    <row r="20" spans="1:9" x14ac:dyDescent="0.25">
      <c r="A20" s="221" t="s">
        <v>504</v>
      </c>
      <c r="B20" s="220">
        <v>59.994406243518704</v>
      </c>
      <c r="C20" s="220">
        <v>65.52843102062846</v>
      </c>
      <c r="D20" s="220">
        <v>75</v>
      </c>
      <c r="E20" s="220">
        <v>73.900000000000006</v>
      </c>
      <c r="F20" s="220">
        <v>58.5</v>
      </c>
      <c r="G20" s="426">
        <v>52.4</v>
      </c>
      <c r="H20" s="224">
        <v>55.1</v>
      </c>
      <c r="I20" s="385">
        <v>-0.33</v>
      </c>
    </row>
    <row r="21" spans="1:9" x14ac:dyDescent="0.25">
      <c r="A21" s="221" t="s">
        <v>505</v>
      </c>
      <c r="B21" s="371">
        <v>0.97</v>
      </c>
      <c r="C21" s="371">
        <v>0.91</v>
      </c>
      <c r="D21" s="371">
        <v>0.86</v>
      </c>
      <c r="E21" s="371">
        <v>0.93</v>
      </c>
      <c r="F21" s="371">
        <v>0.94</v>
      </c>
      <c r="G21" s="422">
        <v>0.92</v>
      </c>
      <c r="H21" s="379">
        <v>0.95</v>
      </c>
      <c r="I21" s="385">
        <v>0.95</v>
      </c>
    </row>
    <row r="22" spans="1:9" x14ac:dyDescent="0.25">
      <c r="A22" s="221" t="s">
        <v>506</v>
      </c>
      <c r="B22" s="188">
        <v>1175</v>
      </c>
      <c r="C22" s="188">
        <v>940</v>
      </c>
      <c r="D22" s="188">
        <v>861</v>
      </c>
      <c r="E22" s="188">
        <v>874</v>
      </c>
      <c r="F22" s="188">
        <v>765</v>
      </c>
      <c r="G22" s="423">
        <v>701</v>
      </c>
      <c r="H22" s="189">
        <v>761</v>
      </c>
      <c r="I22" s="386"/>
    </row>
    <row r="23" spans="1:9" x14ac:dyDescent="0.25">
      <c r="A23" s="221" t="s">
        <v>507</v>
      </c>
      <c r="B23" s="373">
        <v>0.68</v>
      </c>
      <c r="C23" s="373">
        <v>0.68</v>
      </c>
      <c r="D23" s="373">
        <v>0.73</v>
      </c>
      <c r="E23" s="374">
        <v>0.76</v>
      </c>
      <c r="F23" s="373">
        <v>0.81</v>
      </c>
      <c r="G23" s="428">
        <v>0.86</v>
      </c>
      <c r="H23" s="389">
        <v>0.89</v>
      </c>
      <c r="I23" s="385">
        <v>0.95</v>
      </c>
    </row>
    <row r="24" spans="1:9" x14ac:dyDescent="0.25">
      <c r="A24" s="221"/>
      <c r="B24" s="213"/>
      <c r="C24" s="213"/>
      <c r="D24" s="213"/>
      <c r="E24" s="213"/>
      <c r="F24" s="213"/>
      <c r="G24" s="424"/>
      <c r="H24" s="214"/>
      <c r="I24" s="386"/>
    </row>
    <row r="25" spans="1:9" x14ac:dyDescent="0.25">
      <c r="A25" s="221" t="s">
        <v>508</v>
      </c>
      <c r="B25" s="213"/>
      <c r="C25" s="213"/>
      <c r="D25" s="213"/>
      <c r="E25" s="213"/>
      <c r="F25" s="213"/>
      <c r="G25" s="424"/>
      <c r="H25" s="214"/>
      <c r="I25" s="386"/>
    </row>
    <row r="26" spans="1:9" x14ac:dyDescent="0.25">
      <c r="A26" s="380" t="s">
        <v>509</v>
      </c>
      <c r="B26" s="371">
        <v>0.2</v>
      </c>
      <c r="C26" s="371">
        <v>0.09</v>
      </c>
      <c r="D26" s="371">
        <v>0.09</v>
      </c>
      <c r="E26" s="371">
        <v>0.18</v>
      </c>
      <c r="F26" s="371">
        <v>0.18</v>
      </c>
      <c r="G26" s="422">
        <v>0.09</v>
      </c>
      <c r="H26" s="379">
        <v>0.1</v>
      </c>
      <c r="I26" s="386"/>
    </row>
    <row r="27" spans="1:9" x14ac:dyDescent="0.25">
      <c r="A27" s="380" t="s">
        <v>510</v>
      </c>
      <c r="B27" s="371">
        <v>0.17</v>
      </c>
      <c r="C27" s="371">
        <v>0.21</v>
      </c>
      <c r="D27" s="371">
        <v>0.12</v>
      </c>
      <c r="E27" s="371">
        <v>0.11</v>
      </c>
      <c r="F27" s="371">
        <v>0.14000000000000001</v>
      </c>
      <c r="G27" s="422">
        <v>0.16</v>
      </c>
      <c r="H27" s="379">
        <v>0.16</v>
      </c>
      <c r="I27" s="386"/>
    </row>
    <row r="28" spans="1:9" x14ac:dyDescent="0.25">
      <c r="A28" s="380" t="s">
        <v>511</v>
      </c>
      <c r="B28" s="371">
        <v>0.2</v>
      </c>
      <c r="C28" s="371">
        <v>0.21</v>
      </c>
      <c r="D28" s="371">
        <v>0.25</v>
      </c>
      <c r="E28" s="371">
        <v>0.26</v>
      </c>
      <c r="F28" s="371">
        <v>0.26</v>
      </c>
      <c r="G28" s="422">
        <v>0.27</v>
      </c>
      <c r="H28" s="379">
        <v>0.26</v>
      </c>
      <c r="I28" s="386"/>
    </row>
    <row r="29" spans="1:9" x14ac:dyDescent="0.25">
      <c r="A29" s="380" t="s">
        <v>512</v>
      </c>
      <c r="B29" s="371">
        <v>0.25</v>
      </c>
      <c r="C29" s="371">
        <v>0.26</v>
      </c>
      <c r="D29" s="371">
        <v>0.28000000000000003</v>
      </c>
      <c r="E29" s="371">
        <v>0.3</v>
      </c>
      <c r="F29" s="371">
        <v>0.3</v>
      </c>
      <c r="G29" s="422">
        <v>0.3</v>
      </c>
      <c r="H29" s="379">
        <v>0.31</v>
      </c>
      <c r="I29" s="386"/>
    </row>
    <row r="30" spans="1:9" x14ac:dyDescent="0.25">
      <c r="A30" s="395" t="s">
        <v>513</v>
      </c>
      <c r="B30" s="396">
        <v>0.24</v>
      </c>
      <c r="C30" s="396">
        <v>0.25</v>
      </c>
      <c r="D30" s="396">
        <v>0.27</v>
      </c>
      <c r="E30" s="396">
        <v>0.28999999999999998</v>
      </c>
      <c r="F30" s="396">
        <v>0.28999999999999998</v>
      </c>
      <c r="G30" s="429">
        <v>0.28999999999999998</v>
      </c>
      <c r="H30" s="397">
        <v>0.28999999999999998</v>
      </c>
      <c r="I30" s="394">
        <v>0.3</v>
      </c>
    </row>
    <row r="31" spans="1:9" x14ac:dyDescent="0.25">
      <c r="A31" s="398"/>
      <c r="B31" s="399"/>
      <c r="C31" s="399"/>
      <c r="D31" s="399"/>
      <c r="E31" s="399"/>
      <c r="F31" s="399"/>
      <c r="G31" s="430"/>
      <c r="H31" s="400"/>
      <c r="I31" s="2"/>
    </row>
    <row r="32" spans="1:9" x14ac:dyDescent="0.25">
      <c r="A32" s="378" t="s">
        <v>514</v>
      </c>
      <c r="B32" s="401"/>
      <c r="C32" s="401"/>
      <c r="D32" s="401"/>
      <c r="E32" s="401"/>
      <c r="F32" s="401"/>
      <c r="G32" s="431"/>
      <c r="H32" s="402"/>
      <c r="I32" s="384"/>
    </row>
    <row r="33" spans="1:9" x14ac:dyDescent="0.25">
      <c r="A33" s="221" t="s">
        <v>515</v>
      </c>
      <c r="B33" s="213"/>
      <c r="C33" s="213"/>
      <c r="D33" s="213"/>
      <c r="E33" s="213"/>
      <c r="F33" s="213"/>
      <c r="G33" s="424"/>
      <c r="H33" s="214"/>
      <c r="I33" s="386"/>
    </row>
    <row r="34" spans="1:9" x14ac:dyDescent="0.25">
      <c r="A34" s="380" t="s">
        <v>516</v>
      </c>
      <c r="B34" s="188">
        <v>15054</v>
      </c>
      <c r="C34" s="188">
        <v>9707</v>
      </c>
      <c r="D34" s="188">
        <v>9056</v>
      </c>
      <c r="E34" s="188">
        <v>7620</v>
      </c>
      <c r="F34" s="188">
        <v>5854</v>
      </c>
      <c r="G34" s="423">
        <v>11274</v>
      </c>
      <c r="H34" s="189">
        <v>4579</v>
      </c>
      <c r="I34" s="386"/>
    </row>
    <row r="35" spans="1:9" x14ac:dyDescent="0.25">
      <c r="A35" s="380" t="s">
        <v>517</v>
      </c>
      <c r="B35" s="188">
        <v>290130</v>
      </c>
      <c r="C35" s="188">
        <v>269869</v>
      </c>
      <c r="D35" s="188">
        <v>283234</v>
      </c>
      <c r="E35" s="188">
        <v>282454</v>
      </c>
      <c r="F35" s="188">
        <v>292663</v>
      </c>
      <c r="G35" s="423">
        <v>382206</v>
      </c>
      <c r="H35" s="189">
        <v>352648</v>
      </c>
      <c r="I35" s="386"/>
    </row>
    <row r="36" spans="1:9" x14ac:dyDescent="0.25">
      <c r="A36" s="380" t="s">
        <v>518</v>
      </c>
      <c r="B36" s="188">
        <v>10093</v>
      </c>
      <c r="C36" s="188">
        <v>61</v>
      </c>
      <c r="D36" s="188">
        <v>49</v>
      </c>
      <c r="E36" s="441">
        <v>0</v>
      </c>
      <c r="F36" s="188">
        <v>0</v>
      </c>
      <c r="G36" s="423">
        <v>1</v>
      </c>
      <c r="H36" s="189">
        <v>1</v>
      </c>
      <c r="I36" s="386"/>
    </row>
    <row r="37" spans="1:9" x14ac:dyDescent="0.25">
      <c r="A37" s="380" t="s">
        <v>519</v>
      </c>
      <c r="B37" s="188">
        <v>9737</v>
      </c>
      <c r="C37" s="188">
        <v>13786</v>
      </c>
      <c r="D37" s="188">
        <v>10919</v>
      </c>
      <c r="E37" s="188">
        <v>5466</v>
      </c>
      <c r="F37" s="188">
        <v>591</v>
      </c>
      <c r="G37" s="423">
        <v>911</v>
      </c>
      <c r="H37" s="189">
        <v>927</v>
      </c>
      <c r="I37" s="386"/>
    </row>
    <row r="38" spans="1:9" x14ac:dyDescent="0.25">
      <c r="A38" s="223" t="s">
        <v>205</v>
      </c>
      <c r="B38" s="375">
        <v>325015</v>
      </c>
      <c r="C38" s="375">
        <v>293423</v>
      </c>
      <c r="D38" s="375">
        <v>303258</v>
      </c>
      <c r="E38" s="375">
        <v>295540</v>
      </c>
      <c r="F38" s="375">
        <v>299108</v>
      </c>
      <c r="G38" s="432">
        <v>394391</v>
      </c>
      <c r="H38" s="390">
        <v>380304</v>
      </c>
      <c r="I38" s="386"/>
    </row>
    <row r="39" spans="1:9" x14ac:dyDescent="0.25">
      <c r="A39" s="221"/>
      <c r="B39" s="213"/>
      <c r="C39" s="213"/>
      <c r="D39" s="213"/>
      <c r="E39" s="213"/>
      <c r="F39" s="213"/>
      <c r="G39" s="424"/>
      <c r="H39" s="214"/>
      <c r="I39" s="386"/>
    </row>
    <row r="40" spans="1:9" x14ac:dyDescent="0.25">
      <c r="A40" s="222" t="s">
        <v>520</v>
      </c>
      <c r="B40" s="213"/>
      <c r="C40" s="213"/>
      <c r="D40" s="213"/>
      <c r="E40" s="213"/>
      <c r="F40" s="213"/>
      <c r="G40" s="424"/>
      <c r="H40" s="214"/>
      <c r="I40" s="386"/>
    </row>
    <row r="41" spans="1:9" x14ac:dyDescent="0.25">
      <c r="A41" s="381" t="s">
        <v>521</v>
      </c>
      <c r="B41" s="188">
        <v>345247.89216779999</v>
      </c>
      <c r="C41" s="188">
        <v>327561.3207636</v>
      </c>
      <c r="D41" s="188">
        <v>346465</v>
      </c>
      <c r="E41" s="188">
        <v>331901</v>
      </c>
      <c r="F41" s="188">
        <v>330629</v>
      </c>
      <c r="G41" s="423">
        <v>440861</v>
      </c>
      <c r="H41" s="189">
        <v>425160</v>
      </c>
      <c r="I41" s="386"/>
    </row>
    <row r="42" spans="1:9" x14ac:dyDescent="0.25">
      <c r="A42" s="381" t="s">
        <v>522</v>
      </c>
      <c r="B42" s="188">
        <v>38990.405605560001</v>
      </c>
      <c r="C42" s="188">
        <v>32404.256654330002</v>
      </c>
      <c r="D42" s="188">
        <v>24716.99322222</v>
      </c>
      <c r="E42" s="188">
        <v>19938</v>
      </c>
      <c r="F42" s="188">
        <v>18363</v>
      </c>
      <c r="G42" s="423">
        <v>15184</v>
      </c>
      <c r="H42" s="189">
        <v>15677</v>
      </c>
      <c r="I42" s="386"/>
    </row>
    <row r="43" spans="1:9" x14ac:dyDescent="0.25">
      <c r="A43" s="223" t="s">
        <v>205</v>
      </c>
      <c r="B43" s="375">
        <v>384238.29777335998</v>
      </c>
      <c r="C43" s="375">
        <v>359965.57741793001</v>
      </c>
      <c r="D43" s="375">
        <v>371181.99322221999</v>
      </c>
      <c r="E43" s="375">
        <v>351839</v>
      </c>
      <c r="F43" s="375">
        <v>348993</v>
      </c>
      <c r="G43" s="432">
        <v>456045</v>
      </c>
      <c r="H43" s="390">
        <v>440837</v>
      </c>
      <c r="I43" s="386"/>
    </row>
    <row r="44" spans="1:9" x14ac:dyDescent="0.25">
      <c r="A44" s="223" t="s">
        <v>523</v>
      </c>
      <c r="B44" s="375">
        <v>709253.08479589992</v>
      </c>
      <c r="C44" s="375">
        <v>653388.22068829788</v>
      </c>
      <c r="D44" s="375">
        <v>674439.99322221999</v>
      </c>
      <c r="E44" s="375">
        <v>647379</v>
      </c>
      <c r="F44" s="375">
        <v>648100</v>
      </c>
      <c r="G44" s="432">
        <v>850436</v>
      </c>
      <c r="H44" s="390">
        <v>821141</v>
      </c>
      <c r="I44" s="386"/>
    </row>
    <row r="45" spans="1:9" x14ac:dyDescent="0.25">
      <c r="A45" s="221" t="s">
        <v>524</v>
      </c>
      <c r="B45" s="376">
        <v>0.12287212234298031</v>
      </c>
      <c r="C45" s="376">
        <v>0.14264025235872943</v>
      </c>
      <c r="D45" s="376">
        <v>0.20200000000000001</v>
      </c>
      <c r="E45" s="376">
        <v>0.20699999999999999</v>
      </c>
      <c r="F45" s="376">
        <v>0.19600000000000001</v>
      </c>
      <c r="G45" s="433">
        <v>0.15</v>
      </c>
      <c r="H45" s="391">
        <v>0.14199999999999999</v>
      </c>
      <c r="I45" s="386"/>
    </row>
    <row r="46" spans="1:9" x14ac:dyDescent="0.25">
      <c r="A46" s="221"/>
      <c r="B46" s="213"/>
      <c r="C46" s="213"/>
      <c r="D46" s="213"/>
      <c r="E46" s="213"/>
      <c r="F46" s="213"/>
      <c r="G46" s="424"/>
      <c r="H46" s="214"/>
      <c r="I46" s="386"/>
    </row>
    <row r="47" spans="1:9" x14ac:dyDescent="0.25">
      <c r="A47" s="221" t="s">
        <v>525</v>
      </c>
      <c r="B47" s="220">
        <v>16.5</v>
      </c>
      <c r="C47" s="220">
        <v>15.6</v>
      </c>
      <c r="D47" s="220">
        <v>14.5</v>
      </c>
      <c r="E47" s="220">
        <v>12.5</v>
      </c>
      <c r="F47" s="220">
        <v>11.5</v>
      </c>
      <c r="G47" s="426">
        <v>11.4</v>
      </c>
      <c r="H47" s="224">
        <v>10.3</v>
      </c>
      <c r="I47" s="386"/>
    </row>
    <row r="48" spans="1:9" x14ac:dyDescent="0.25">
      <c r="A48" s="221"/>
      <c r="B48" s="188"/>
      <c r="C48" s="188"/>
      <c r="D48" s="188"/>
      <c r="E48" s="188"/>
      <c r="F48" s="188"/>
      <c r="G48" s="423"/>
      <c r="H48" s="189"/>
      <c r="I48" s="386"/>
    </row>
    <row r="49" spans="1:9" x14ac:dyDescent="0.25">
      <c r="A49" s="223" t="s">
        <v>526</v>
      </c>
      <c r="B49" s="188"/>
      <c r="C49" s="188"/>
      <c r="D49" s="188"/>
      <c r="E49" s="188"/>
      <c r="F49" s="188"/>
      <c r="G49" s="423"/>
      <c r="H49" s="189"/>
      <c r="I49" s="386"/>
    </row>
    <row r="50" spans="1:9" x14ac:dyDescent="0.25">
      <c r="A50" s="223"/>
      <c r="B50" s="188"/>
      <c r="C50" s="188"/>
      <c r="D50" s="188"/>
      <c r="E50" s="188"/>
      <c r="F50" s="188"/>
      <c r="G50" s="423"/>
      <c r="H50" s="189"/>
      <c r="I50" s="386"/>
    </row>
    <row r="51" spans="1:9" x14ac:dyDescent="0.25">
      <c r="A51" s="221" t="s">
        <v>527</v>
      </c>
      <c r="B51" s="188"/>
      <c r="C51" s="188"/>
      <c r="D51" s="188"/>
      <c r="E51" s="188"/>
      <c r="F51" s="188"/>
      <c r="G51" s="423"/>
      <c r="H51" s="189"/>
      <c r="I51" s="386"/>
    </row>
    <row r="52" spans="1:9" x14ac:dyDescent="0.25">
      <c r="A52" s="221" t="s">
        <v>595</v>
      </c>
      <c r="B52" s="188">
        <v>34699</v>
      </c>
      <c r="C52" s="188">
        <v>32743</v>
      </c>
      <c r="D52" s="188">
        <v>37341</v>
      </c>
      <c r="E52" s="188">
        <v>36977</v>
      </c>
      <c r="F52" s="188">
        <v>32857</v>
      </c>
      <c r="G52" s="423">
        <v>30435</v>
      </c>
      <c r="H52" s="189">
        <v>29964</v>
      </c>
      <c r="I52" s="386"/>
    </row>
    <row r="53" spans="1:9" x14ac:dyDescent="0.25">
      <c r="A53" s="221" t="s">
        <v>593</v>
      </c>
      <c r="B53" s="188">
        <v>34860</v>
      </c>
      <c r="C53" s="188">
        <v>1149</v>
      </c>
      <c r="D53" s="188">
        <v>731</v>
      </c>
      <c r="E53" s="188">
        <v>902</v>
      </c>
      <c r="F53" s="188">
        <v>628</v>
      </c>
      <c r="G53" s="423">
        <v>680</v>
      </c>
      <c r="H53" s="189">
        <v>670</v>
      </c>
      <c r="I53" s="386"/>
    </row>
    <row r="54" spans="1:9" x14ac:dyDescent="0.25">
      <c r="A54" s="221" t="s">
        <v>594</v>
      </c>
      <c r="B54" s="188">
        <v>379</v>
      </c>
      <c r="C54" s="188">
        <v>379</v>
      </c>
      <c r="D54" s="188">
        <v>379</v>
      </c>
      <c r="E54" s="188">
        <v>379</v>
      </c>
      <c r="F54" s="188">
        <v>97</v>
      </c>
      <c r="G54" s="423">
        <v>97</v>
      </c>
      <c r="H54" s="189">
        <v>146</v>
      </c>
      <c r="I54" s="386"/>
    </row>
    <row r="55" spans="1:9" x14ac:dyDescent="0.25">
      <c r="A55" s="221" t="s">
        <v>589</v>
      </c>
      <c r="B55" s="188">
        <v>69192</v>
      </c>
      <c r="C55" s="188">
        <v>61094</v>
      </c>
      <c r="D55" s="188">
        <v>61397</v>
      </c>
      <c r="E55" s="188">
        <v>57960</v>
      </c>
      <c r="F55" s="188">
        <v>56758</v>
      </c>
      <c r="G55" s="423">
        <v>54392</v>
      </c>
      <c r="H55" s="189">
        <v>54705</v>
      </c>
      <c r="I55" s="386"/>
    </row>
    <row r="56" spans="1:9" x14ac:dyDescent="0.25">
      <c r="A56" s="221" t="s">
        <v>590</v>
      </c>
      <c r="B56" s="188">
        <v>25714</v>
      </c>
      <c r="C56" s="188">
        <v>25774</v>
      </c>
      <c r="D56" s="188">
        <v>26377</v>
      </c>
      <c r="E56" s="188">
        <v>26545</v>
      </c>
      <c r="F56" s="188">
        <v>26504</v>
      </c>
      <c r="G56" s="423">
        <v>26217</v>
      </c>
      <c r="H56" s="189">
        <v>23226</v>
      </c>
      <c r="I56" s="386"/>
    </row>
    <row r="57" spans="1:9" x14ac:dyDescent="0.25">
      <c r="A57" s="221" t="s">
        <v>591</v>
      </c>
      <c r="B57" s="188">
        <v>188271</v>
      </c>
      <c r="C57" s="188">
        <v>130535</v>
      </c>
      <c r="D57" s="188">
        <v>136717</v>
      </c>
      <c r="E57" s="188">
        <v>123389</v>
      </c>
      <c r="F57" s="188">
        <v>111098</v>
      </c>
      <c r="G57" s="423">
        <v>108513</v>
      </c>
      <c r="H57" s="189">
        <v>107022</v>
      </c>
      <c r="I57" s="386"/>
    </row>
    <row r="58" spans="1:9" x14ac:dyDescent="0.25">
      <c r="A58" s="221" t="s">
        <v>592</v>
      </c>
      <c r="B58" s="188">
        <v>61297</v>
      </c>
      <c r="C58" s="188">
        <v>61778</v>
      </c>
      <c r="D58" s="188">
        <v>62883</v>
      </c>
      <c r="E58" s="188">
        <v>62995</v>
      </c>
      <c r="F58" s="188">
        <v>62630</v>
      </c>
      <c r="G58" s="423">
        <v>62612</v>
      </c>
      <c r="H58" s="189">
        <v>57896</v>
      </c>
      <c r="I58" s="386"/>
    </row>
    <row r="59" spans="1:9" x14ac:dyDescent="0.25">
      <c r="A59" s="223" t="s">
        <v>528</v>
      </c>
      <c r="B59" s="375">
        <v>414412</v>
      </c>
      <c r="C59" s="375">
        <v>313452</v>
      </c>
      <c r="D59" s="375">
        <v>325826</v>
      </c>
      <c r="E59" s="375">
        <v>310540</v>
      </c>
      <c r="F59" s="375">
        <v>290572</v>
      </c>
      <c r="G59" s="432">
        <v>282947</v>
      </c>
      <c r="H59" s="390">
        <v>273629</v>
      </c>
      <c r="I59" s="386"/>
    </row>
    <row r="60" spans="1:9" x14ac:dyDescent="0.25">
      <c r="A60" s="223"/>
      <c r="B60" s="188"/>
      <c r="C60" s="188"/>
      <c r="D60" s="188"/>
      <c r="E60" s="188"/>
      <c r="F60" s="188"/>
      <c r="G60" s="423"/>
      <c r="H60" s="189"/>
      <c r="I60" s="386"/>
    </row>
    <row r="61" spans="1:9" x14ac:dyDescent="0.25">
      <c r="A61" s="221" t="s">
        <v>529</v>
      </c>
      <c r="B61" s="188"/>
      <c r="C61" s="188"/>
      <c r="D61" s="188"/>
      <c r="E61" s="188"/>
      <c r="F61" s="188"/>
      <c r="G61" s="423"/>
      <c r="H61" s="189"/>
      <c r="I61" s="386"/>
    </row>
    <row r="62" spans="1:9" x14ac:dyDescent="0.25">
      <c r="A62" s="221" t="s">
        <v>596</v>
      </c>
      <c r="B62" s="188">
        <v>182666</v>
      </c>
      <c r="C62" s="188">
        <v>147203</v>
      </c>
      <c r="D62" s="188">
        <v>155016</v>
      </c>
      <c r="E62" s="188">
        <v>144993</v>
      </c>
      <c r="F62" s="188">
        <v>136569</v>
      </c>
      <c r="G62" s="423">
        <v>109984</v>
      </c>
      <c r="H62" s="189">
        <v>103120</v>
      </c>
      <c r="I62" s="386"/>
    </row>
    <row r="63" spans="1:9" x14ac:dyDescent="0.25">
      <c r="A63" s="221" t="s">
        <v>597</v>
      </c>
      <c r="B63" s="188">
        <v>65625</v>
      </c>
      <c r="C63" s="188">
        <v>66203</v>
      </c>
      <c r="D63" s="188">
        <v>67934</v>
      </c>
      <c r="E63" s="188">
        <v>68467</v>
      </c>
      <c r="F63" s="188">
        <v>68570</v>
      </c>
      <c r="G63" s="423">
        <v>67367</v>
      </c>
      <c r="H63" s="189">
        <v>59263</v>
      </c>
      <c r="I63" s="386"/>
    </row>
    <row r="64" spans="1:9" x14ac:dyDescent="0.25">
      <c r="A64" s="223" t="s">
        <v>530</v>
      </c>
      <c r="B64" s="375">
        <v>413136</v>
      </c>
      <c r="C64" s="375">
        <v>334545</v>
      </c>
      <c r="D64" s="375">
        <v>349176</v>
      </c>
      <c r="E64" s="375">
        <v>336224</v>
      </c>
      <c r="F64" s="375">
        <v>321984</v>
      </c>
      <c r="G64" s="432">
        <v>289173</v>
      </c>
      <c r="H64" s="390">
        <v>271094</v>
      </c>
      <c r="I64" s="386"/>
    </row>
    <row r="65" spans="1:9" x14ac:dyDescent="0.25">
      <c r="A65" s="223"/>
      <c r="B65" s="220"/>
      <c r="C65" s="220"/>
      <c r="D65" s="220"/>
      <c r="E65" s="220"/>
      <c r="F65" s="220"/>
      <c r="G65" s="426"/>
      <c r="H65" s="224"/>
      <c r="I65" s="386"/>
    </row>
    <row r="66" spans="1:9" x14ac:dyDescent="0.25">
      <c r="A66" s="403"/>
      <c r="B66" s="404"/>
      <c r="C66" s="404"/>
      <c r="D66" s="404"/>
      <c r="E66" s="404"/>
      <c r="F66" s="404"/>
      <c r="G66" s="434"/>
      <c r="H66" s="405"/>
      <c r="I66" s="406"/>
    </row>
    <row r="67" spans="1:9" x14ac:dyDescent="0.25">
      <c r="A67" s="378" t="s">
        <v>531</v>
      </c>
      <c r="B67" s="215"/>
      <c r="C67" s="215"/>
      <c r="D67" s="215"/>
      <c r="E67" s="215"/>
      <c r="F67" s="215"/>
      <c r="G67" s="421"/>
      <c r="H67" s="216"/>
      <c r="I67" s="384"/>
    </row>
    <row r="68" spans="1:9" x14ac:dyDescent="0.25">
      <c r="A68" s="221" t="s">
        <v>532</v>
      </c>
      <c r="B68" s="188">
        <v>1691.7136744110001</v>
      </c>
      <c r="C68" s="188">
        <v>1520.449443341</v>
      </c>
      <c r="D68" s="188">
        <v>1397</v>
      </c>
      <c r="E68" s="188">
        <v>1280</v>
      </c>
      <c r="F68" s="188">
        <v>1236</v>
      </c>
      <c r="G68" s="423">
        <v>2063</v>
      </c>
      <c r="H68" s="189">
        <v>1823</v>
      </c>
      <c r="I68" s="386"/>
    </row>
    <row r="69" spans="1:9" x14ac:dyDescent="0.25">
      <c r="A69" s="221" t="s">
        <v>533</v>
      </c>
      <c r="B69" s="188">
        <v>209.91929999999999</v>
      </c>
      <c r="C69" s="188">
        <v>116.9111</v>
      </c>
      <c r="D69" s="188">
        <v>109.57838000000001</v>
      </c>
      <c r="E69" s="188">
        <v>86</v>
      </c>
      <c r="F69" s="188">
        <v>40</v>
      </c>
      <c r="G69" s="423">
        <v>46</v>
      </c>
      <c r="H69" s="189">
        <v>52</v>
      </c>
      <c r="I69" s="386"/>
    </row>
    <row r="70" spans="1:9" x14ac:dyDescent="0.25">
      <c r="A70" s="221" t="s">
        <v>534</v>
      </c>
      <c r="B70" s="188">
        <v>9</v>
      </c>
      <c r="C70" s="188">
        <v>9</v>
      </c>
      <c r="D70" s="188">
        <v>10</v>
      </c>
      <c r="E70" s="188">
        <v>11</v>
      </c>
      <c r="F70" s="188">
        <v>9</v>
      </c>
      <c r="G70" s="423">
        <v>12</v>
      </c>
      <c r="H70" s="189">
        <v>9</v>
      </c>
      <c r="I70" s="386"/>
    </row>
    <row r="71" spans="1:9" x14ac:dyDescent="0.25">
      <c r="A71" s="221" t="s">
        <v>535</v>
      </c>
      <c r="B71" s="188">
        <v>0</v>
      </c>
      <c r="C71" s="188">
        <v>0</v>
      </c>
      <c r="D71" s="188">
        <v>0</v>
      </c>
      <c r="E71" s="188">
        <v>0</v>
      </c>
      <c r="F71" s="188">
        <v>0</v>
      </c>
      <c r="G71" s="423">
        <v>0</v>
      </c>
      <c r="H71" s="189">
        <v>0</v>
      </c>
      <c r="I71" s="386"/>
    </row>
    <row r="72" spans="1:9" x14ac:dyDescent="0.25">
      <c r="A72" s="223" t="s">
        <v>536</v>
      </c>
      <c r="B72" s="375">
        <v>1911</v>
      </c>
      <c r="C72" s="375">
        <v>1646.6419133410002</v>
      </c>
      <c r="D72" s="375">
        <v>1517</v>
      </c>
      <c r="E72" s="375">
        <v>1377</v>
      </c>
      <c r="F72" s="375">
        <v>1285</v>
      </c>
      <c r="G72" s="432">
        <v>2121</v>
      </c>
      <c r="H72" s="390">
        <v>1884</v>
      </c>
      <c r="I72" s="386"/>
    </row>
    <row r="73" spans="1:9" x14ac:dyDescent="0.25">
      <c r="A73" s="223" t="s">
        <v>537</v>
      </c>
      <c r="B73" s="220">
        <v>44.5</v>
      </c>
      <c r="C73" s="220">
        <v>39.4</v>
      </c>
      <c r="D73" s="220">
        <v>32.6</v>
      </c>
      <c r="E73" s="220">
        <v>26.6</v>
      </c>
      <c r="F73" s="220">
        <v>22.8</v>
      </c>
      <c r="G73" s="426">
        <v>22.4</v>
      </c>
      <c r="H73" s="224">
        <v>18.2</v>
      </c>
      <c r="I73" s="386"/>
    </row>
    <row r="74" spans="1:9" x14ac:dyDescent="0.25">
      <c r="A74" s="221"/>
      <c r="B74" s="213"/>
      <c r="C74" s="213"/>
      <c r="D74" s="213"/>
      <c r="E74" s="213"/>
      <c r="F74" s="213"/>
      <c r="G74" s="424"/>
      <c r="H74" s="214"/>
      <c r="I74" s="386"/>
    </row>
    <row r="75" spans="1:9" x14ac:dyDescent="0.25">
      <c r="A75" s="223" t="s">
        <v>538</v>
      </c>
      <c r="B75" s="213"/>
      <c r="C75" s="213"/>
      <c r="D75" s="213"/>
      <c r="E75" s="213"/>
      <c r="F75" s="213"/>
      <c r="G75" s="424"/>
      <c r="H75" s="214"/>
      <c r="I75" s="386"/>
    </row>
    <row r="76" spans="1:9" x14ac:dyDescent="0.25">
      <c r="A76" s="221" t="s">
        <v>539</v>
      </c>
      <c r="B76" s="188">
        <v>57362.996972649998</v>
      </c>
      <c r="C76" s="188">
        <v>54613.573309730004</v>
      </c>
      <c r="D76" s="188">
        <v>57606</v>
      </c>
      <c r="E76" s="188">
        <v>54240</v>
      </c>
      <c r="F76" s="188">
        <v>56286</v>
      </c>
      <c r="G76" s="423">
        <v>74381</v>
      </c>
      <c r="H76" s="189">
        <v>71774</v>
      </c>
      <c r="I76" s="386"/>
    </row>
    <row r="77" spans="1:9" x14ac:dyDescent="0.25">
      <c r="A77" s="221"/>
      <c r="B77" s="213"/>
      <c r="C77" s="213"/>
      <c r="D77" s="213"/>
      <c r="E77" s="213"/>
      <c r="F77" s="213"/>
      <c r="G77" s="424"/>
      <c r="H77" s="214"/>
      <c r="I77" s="386"/>
    </row>
    <row r="78" spans="1:9" x14ac:dyDescent="0.25">
      <c r="A78" s="223" t="s">
        <v>540</v>
      </c>
      <c r="B78" s="213"/>
      <c r="C78" s="213"/>
      <c r="D78" s="213"/>
      <c r="E78" s="213"/>
      <c r="F78" s="213"/>
      <c r="G78" s="424"/>
      <c r="H78" s="214"/>
      <c r="I78" s="386"/>
    </row>
    <row r="79" spans="1:9" x14ac:dyDescent="0.25">
      <c r="A79" s="221" t="s">
        <v>541</v>
      </c>
      <c r="B79" s="188">
        <v>914</v>
      </c>
      <c r="C79" s="188">
        <v>704</v>
      </c>
      <c r="D79" s="188">
        <v>936</v>
      </c>
      <c r="E79" s="188">
        <v>809</v>
      </c>
      <c r="F79" s="188">
        <v>600</v>
      </c>
      <c r="G79" s="423">
        <v>1819</v>
      </c>
      <c r="H79" s="189">
        <v>1737</v>
      </c>
      <c r="I79" s="386"/>
    </row>
    <row r="80" spans="1:9" x14ac:dyDescent="0.25">
      <c r="A80" s="221" t="s">
        <v>542</v>
      </c>
      <c r="B80" s="188">
        <v>331</v>
      </c>
      <c r="C80" s="188">
        <v>244</v>
      </c>
      <c r="D80" s="188">
        <v>232</v>
      </c>
      <c r="E80" s="188">
        <v>193</v>
      </c>
      <c r="F80" s="188">
        <v>191</v>
      </c>
      <c r="G80" s="423">
        <v>200</v>
      </c>
      <c r="H80" s="189">
        <v>267</v>
      </c>
      <c r="I80" s="386"/>
    </row>
    <row r="81" spans="1:9" x14ac:dyDescent="0.25">
      <c r="A81" s="221" t="s">
        <v>543</v>
      </c>
      <c r="B81" s="188">
        <v>89</v>
      </c>
      <c r="C81" s="188">
        <v>118</v>
      </c>
      <c r="D81" s="188">
        <v>137</v>
      </c>
      <c r="E81" s="188">
        <v>129</v>
      </c>
      <c r="F81" s="188">
        <v>171</v>
      </c>
      <c r="G81" s="423">
        <v>167</v>
      </c>
      <c r="H81" s="189">
        <v>145</v>
      </c>
      <c r="I81" s="386"/>
    </row>
    <row r="82" spans="1:9" x14ac:dyDescent="0.25">
      <c r="A82" s="221" t="s">
        <v>544</v>
      </c>
      <c r="B82" s="188">
        <v>2724</v>
      </c>
      <c r="C82" s="188">
        <v>2405</v>
      </c>
      <c r="D82" s="188">
        <v>2310</v>
      </c>
      <c r="E82" s="188">
        <v>2489</v>
      </c>
      <c r="F82" s="188">
        <v>2393</v>
      </c>
      <c r="G82" s="423">
        <v>3003</v>
      </c>
      <c r="H82" s="189">
        <v>3099</v>
      </c>
      <c r="I82" s="386"/>
    </row>
    <row r="83" spans="1:9" x14ac:dyDescent="0.25">
      <c r="A83" s="223" t="s">
        <v>545</v>
      </c>
      <c r="B83" s="375">
        <v>4058</v>
      </c>
      <c r="C83" s="375">
        <v>3471</v>
      </c>
      <c r="D83" s="375">
        <v>3615</v>
      </c>
      <c r="E83" s="375">
        <v>3619</v>
      </c>
      <c r="F83" s="375">
        <v>3355</v>
      </c>
      <c r="G83" s="432">
        <v>5189</v>
      </c>
      <c r="H83" s="390">
        <v>5248</v>
      </c>
      <c r="I83" s="386"/>
    </row>
    <row r="84" spans="1:9" x14ac:dyDescent="0.25">
      <c r="A84" s="223" t="s">
        <v>546</v>
      </c>
      <c r="B84" s="377">
        <v>95</v>
      </c>
      <c r="C84" s="377">
        <v>83</v>
      </c>
      <c r="D84" s="377">
        <v>78</v>
      </c>
      <c r="E84" s="377">
        <v>70</v>
      </c>
      <c r="F84" s="377">
        <v>58</v>
      </c>
      <c r="G84" s="435">
        <v>79</v>
      </c>
      <c r="H84" s="392">
        <v>78</v>
      </c>
      <c r="I84" s="386"/>
    </row>
    <row r="85" spans="1:9" x14ac:dyDescent="0.25">
      <c r="A85" s="221"/>
      <c r="B85" s="213"/>
      <c r="C85" s="213"/>
      <c r="D85" s="213"/>
      <c r="E85" s="213"/>
      <c r="F85" s="213"/>
      <c r="G85" s="424"/>
      <c r="H85" s="214"/>
      <c r="I85" s="386"/>
    </row>
    <row r="86" spans="1:9" x14ac:dyDescent="0.25">
      <c r="A86" s="223" t="s">
        <v>547</v>
      </c>
      <c r="B86" s="213"/>
      <c r="C86" s="213"/>
      <c r="D86" s="213"/>
      <c r="E86" s="213"/>
      <c r="F86" s="213"/>
      <c r="G86" s="424"/>
      <c r="H86" s="214"/>
      <c r="I86" s="386"/>
    </row>
    <row r="87" spans="1:9" x14ac:dyDescent="0.25">
      <c r="A87" s="221" t="s">
        <v>548</v>
      </c>
      <c r="B87" s="188">
        <v>2762</v>
      </c>
      <c r="C87" s="188">
        <v>2660</v>
      </c>
      <c r="D87" s="188">
        <v>3302</v>
      </c>
      <c r="E87" s="188">
        <v>3490</v>
      </c>
      <c r="F87" s="188">
        <v>4086</v>
      </c>
      <c r="G87" s="423">
        <v>5524</v>
      </c>
      <c r="H87" s="189">
        <v>4691</v>
      </c>
      <c r="I87" s="386"/>
    </row>
    <row r="88" spans="1:9" x14ac:dyDescent="0.25">
      <c r="A88" s="221" t="s">
        <v>549</v>
      </c>
      <c r="B88" s="188">
        <v>10341</v>
      </c>
      <c r="C88" s="188">
        <v>9797</v>
      </c>
      <c r="D88" s="188">
        <v>11470</v>
      </c>
      <c r="E88" s="188">
        <v>11139</v>
      </c>
      <c r="F88" s="188">
        <v>10362</v>
      </c>
      <c r="G88" s="423">
        <v>11683</v>
      </c>
      <c r="H88" s="189">
        <v>11692</v>
      </c>
      <c r="I88" s="386"/>
    </row>
    <row r="89" spans="1:9" x14ac:dyDescent="0.25">
      <c r="A89" s="221" t="s">
        <v>550</v>
      </c>
      <c r="B89" s="188">
        <v>4523</v>
      </c>
      <c r="C89" s="188">
        <v>4326</v>
      </c>
      <c r="D89" s="188">
        <v>4839</v>
      </c>
      <c r="E89" s="188">
        <v>4915</v>
      </c>
      <c r="F89" s="188">
        <v>4278</v>
      </c>
      <c r="G89" s="423">
        <v>6154</v>
      </c>
      <c r="H89" s="189">
        <v>5510</v>
      </c>
      <c r="I89" s="386"/>
    </row>
    <row r="90" spans="1:9" x14ac:dyDescent="0.25">
      <c r="A90" s="221" t="s">
        <v>551</v>
      </c>
      <c r="B90" s="213">
        <v>869</v>
      </c>
      <c r="C90" s="213">
        <v>855</v>
      </c>
      <c r="D90" s="188">
        <v>1364</v>
      </c>
      <c r="E90" s="188">
        <v>1435</v>
      </c>
      <c r="F90" s="188">
        <v>1540</v>
      </c>
      <c r="G90" s="423">
        <v>1897</v>
      </c>
      <c r="H90" s="189">
        <v>1786</v>
      </c>
      <c r="I90" s="386"/>
    </row>
    <row r="91" spans="1:9" x14ac:dyDescent="0.25">
      <c r="A91" s="221" t="s">
        <v>552</v>
      </c>
      <c r="B91" s="188">
        <v>5061</v>
      </c>
      <c r="C91" s="188">
        <v>4194</v>
      </c>
      <c r="D91" s="188">
        <v>4082</v>
      </c>
      <c r="E91" s="188">
        <v>3788</v>
      </c>
      <c r="F91" s="188">
        <v>4037</v>
      </c>
      <c r="G91" s="423">
        <v>5457</v>
      </c>
      <c r="H91" s="189">
        <v>5371</v>
      </c>
      <c r="I91" s="386"/>
    </row>
    <row r="92" spans="1:9" x14ac:dyDescent="0.25">
      <c r="A92" s="221" t="s">
        <v>553</v>
      </c>
      <c r="B92" s="213">
        <v>236</v>
      </c>
      <c r="C92" s="213">
        <v>144</v>
      </c>
      <c r="D92" s="213">
        <v>210</v>
      </c>
      <c r="E92" s="213">
        <v>178</v>
      </c>
      <c r="F92" s="213">
        <v>230</v>
      </c>
      <c r="G92" s="424">
        <v>211</v>
      </c>
      <c r="H92" s="214">
        <v>220</v>
      </c>
      <c r="I92" s="386"/>
    </row>
    <row r="93" spans="1:9" x14ac:dyDescent="0.25">
      <c r="A93" s="221" t="s">
        <v>554</v>
      </c>
      <c r="B93" s="188">
        <v>1519</v>
      </c>
      <c r="C93" s="188">
        <v>1329</v>
      </c>
      <c r="D93" s="188">
        <v>2091</v>
      </c>
      <c r="E93" s="188">
        <v>1886</v>
      </c>
      <c r="F93" s="188">
        <v>2093</v>
      </c>
      <c r="G93" s="423">
        <v>3044</v>
      </c>
      <c r="H93" s="189">
        <v>2746</v>
      </c>
      <c r="I93" s="386"/>
    </row>
    <row r="94" spans="1:9" x14ac:dyDescent="0.25">
      <c r="A94" s="223" t="s">
        <v>555</v>
      </c>
      <c r="B94" s="375">
        <v>25310</v>
      </c>
      <c r="C94" s="375">
        <v>23305</v>
      </c>
      <c r="D94" s="375">
        <v>27358</v>
      </c>
      <c r="E94" s="375">
        <v>26832</v>
      </c>
      <c r="F94" s="375">
        <v>26626</v>
      </c>
      <c r="G94" s="432">
        <v>33970</v>
      </c>
      <c r="H94" s="390">
        <v>32015</v>
      </c>
      <c r="I94" s="386"/>
    </row>
    <row r="95" spans="1:9" x14ac:dyDescent="0.25">
      <c r="A95" s="382" t="s">
        <v>556</v>
      </c>
      <c r="B95" s="383">
        <v>589</v>
      </c>
      <c r="C95" s="383">
        <v>558</v>
      </c>
      <c r="D95" s="383">
        <v>588</v>
      </c>
      <c r="E95" s="383">
        <v>517</v>
      </c>
      <c r="F95" s="383">
        <v>457</v>
      </c>
      <c r="G95" s="436">
        <v>517</v>
      </c>
      <c r="H95" s="393">
        <v>478</v>
      </c>
      <c r="I95" s="387"/>
    </row>
    <row r="99" spans="1:1" x14ac:dyDescent="0.25">
      <c r="A99" s="3" t="s">
        <v>588</v>
      </c>
    </row>
    <row r="100" spans="1:1" x14ac:dyDescent="0.25">
      <c r="A100" s="4"/>
    </row>
    <row r="101" spans="1:1" x14ac:dyDescent="0.25">
      <c r="A101" s="4"/>
    </row>
  </sheetData>
  <mergeCells count="1">
    <mergeCell ref="A4:B4"/>
  </mergeCells>
  <pageMargins left="0.7" right="0.7" top="0.75" bottom="0.75" header="0.3" footer="0.3"/>
  <pageSetup orientation="portrait" r:id="rId1"/>
  <headerFooter>
    <oddFooter>&amp;L_x000D_&amp;1#&amp;"Arial"&amp;7&amp;KDAD4CE Confidential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03"/>
  <sheetViews>
    <sheetView zoomScaleNormal="100" workbookViewId="0"/>
  </sheetViews>
  <sheetFormatPr defaultColWidth="8.85546875" defaultRowHeight="16.5" x14ac:dyDescent="0.3"/>
  <cols>
    <col min="1" max="1" width="10.42578125" style="5" customWidth="1"/>
    <col min="2" max="2" width="89.7109375" style="5" customWidth="1"/>
    <col min="3" max="3" width="43.140625" style="5" bestFit="1" customWidth="1"/>
    <col min="4" max="4" width="18.42578125" style="5" customWidth="1"/>
    <col min="5" max="5" width="13.85546875" style="5" customWidth="1"/>
    <col min="6" max="6" width="8.85546875" style="5"/>
    <col min="7" max="7" width="17.42578125" style="5" bestFit="1" customWidth="1"/>
    <col min="8" max="16384" width="8.85546875" style="5"/>
  </cols>
  <sheetData>
    <row r="1" spans="1:7" s="39" customFormat="1" x14ac:dyDescent="0.3"/>
    <row r="2" spans="1:7" s="39" customFormat="1" x14ac:dyDescent="0.3"/>
    <row r="3" spans="1:7" s="39" customFormat="1" x14ac:dyDescent="0.3"/>
    <row r="4" spans="1:7" s="39" customFormat="1" ht="24" customHeight="1" x14ac:dyDescent="0.3">
      <c r="A4" s="495" t="s">
        <v>584</v>
      </c>
      <c r="B4" s="495"/>
    </row>
    <row r="5" spans="1:7" s="194" customFormat="1" x14ac:dyDescent="0.3"/>
    <row r="6" spans="1:7" x14ac:dyDescent="0.3">
      <c r="A6" s="310"/>
    </row>
    <row r="7" spans="1:7" ht="24" x14ac:dyDescent="0.45">
      <c r="A7" s="499">
        <v>2018</v>
      </c>
      <c r="B7" s="500"/>
      <c r="C7" s="500"/>
      <c r="D7" s="500"/>
      <c r="E7" s="500"/>
      <c r="F7" s="500"/>
      <c r="G7" s="501"/>
    </row>
    <row r="8" spans="1:7" x14ac:dyDescent="0.3">
      <c r="A8" s="324" t="s">
        <v>263</v>
      </c>
      <c r="B8" s="311"/>
      <c r="C8" s="311"/>
      <c r="D8" s="311"/>
      <c r="E8" s="312" t="s">
        <v>264</v>
      </c>
      <c r="F8" s="312"/>
      <c r="G8" s="325" t="s">
        <v>265</v>
      </c>
    </row>
    <row r="9" spans="1:7" x14ac:dyDescent="0.3">
      <c r="A9" s="326">
        <v>1</v>
      </c>
      <c r="B9" s="327" t="s">
        <v>266</v>
      </c>
      <c r="C9" s="327" t="s">
        <v>155</v>
      </c>
      <c r="D9" s="327" t="s">
        <v>173</v>
      </c>
      <c r="E9" s="328">
        <v>240</v>
      </c>
      <c r="F9" s="329"/>
      <c r="G9" s="330" t="s">
        <v>267</v>
      </c>
    </row>
    <row r="10" spans="1:7" x14ac:dyDescent="0.3">
      <c r="A10" s="326">
        <v>2</v>
      </c>
      <c r="B10" s="327" t="s">
        <v>268</v>
      </c>
      <c r="C10" s="327" t="s">
        <v>269</v>
      </c>
      <c r="D10" s="327" t="s">
        <v>162</v>
      </c>
      <c r="E10" s="328">
        <v>160</v>
      </c>
      <c r="F10" s="329"/>
      <c r="G10" s="330" t="s">
        <v>270</v>
      </c>
    </row>
    <row r="11" spans="1:7" x14ac:dyDescent="0.3">
      <c r="A11" s="326">
        <v>3</v>
      </c>
      <c r="B11" s="327" t="s">
        <v>271</v>
      </c>
      <c r="C11" s="327" t="s">
        <v>155</v>
      </c>
      <c r="D11" s="327" t="s">
        <v>272</v>
      </c>
      <c r="E11" s="328">
        <v>220</v>
      </c>
      <c r="F11" s="329"/>
      <c r="G11" s="330" t="s">
        <v>270</v>
      </c>
    </row>
    <row r="12" spans="1:7" x14ac:dyDescent="0.3">
      <c r="A12" s="326">
        <v>4</v>
      </c>
      <c r="B12" s="327" t="s">
        <v>273</v>
      </c>
      <c r="C12" s="327" t="s">
        <v>274</v>
      </c>
      <c r="D12" s="327" t="s">
        <v>175</v>
      </c>
      <c r="E12" s="328">
        <v>60</v>
      </c>
      <c r="F12" s="329"/>
      <c r="G12" s="330" t="s">
        <v>270</v>
      </c>
    </row>
    <row r="13" spans="1:7" x14ac:dyDescent="0.3">
      <c r="A13" s="326">
        <v>5</v>
      </c>
      <c r="B13" s="327" t="s">
        <v>275</v>
      </c>
      <c r="C13" s="327" t="s">
        <v>155</v>
      </c>
      <c r="D13" s="327" t="s">
        <v>169</v>
      </c>
      <c r="E13" s="328">
        <v>30</v>
      </c>
      <c r="F13" s="329"/>
      <c r="G13" s="330" t="s">
        <v>276</v>
      </c>
    </row>
    <row r="14" spans="1:7" x14ac:dyDescent="0.3">
      <c r="A14" s="326">
        <v>6</v>
      </c>
      <c r="B14" s="327" t="s">
        <v>277</v>
      </c>
      <c r="C14" s="327" t="s">
        <v>278</v>
      </c>
      <c r="D14" s="327" t="s">
        <v>279</v>
      </c>
      <c r="E14" s="328">
        <v>80</v>
      </c>
      <c r="F14" s="329"/>
      <c r="G14" s="330" t="s">
        <v>276</v>
      </c>
    </row>
    <row r="15" spans="1:7" x14ac:dyDescent="0.3">
      <c r="A15" s="326">
        <v>7</v>
      </c>
      <c r="B15" s="327" t="s">
        <v>280</v>
      </c>
      <c r="C15" s="327" t="s">
        <v>278</v>
      </c>
      <c r="D15" s="327" t="s">
        <v>166</v>
      </c>
      <c r="E15" s="328">
        <v>270</v>
      </c>
      <c r="F15" s="329"/>
      <c r="G15" s="330" t="s">
        <v>276</v>
      </c>
    </row>
    <row r="16" spans="1:7" x14ac:dyDescent="0.3">
      <c r="A16" s="326">
        <v>8</v>
      </c>
      <c r="B16" s="327" t="s">
        <v>281</v>
      </c>
      <c r="C16" s="327" t="s">
        <v>278</v>
      </c>
      <c r="D16" s="327" t="s">
        <v>279</v>
      </c>
      <c r="E16" s="328">
        <v>200</v>
      </c>
      <c r="F16" s="329"/>
      <c r="G16" s="330" t="s">
        <v>282</v>
      </c>
    </row>
    <row r="17" spans="1:7" x14ac:dyDescent="0.3">
      <c r="A17" s="326">
        <v>9</v>
      </c>
      <c r="B17" s="327" t="s">
        <v>283</v>
      </c>
      <c r="C17" s="327" t="s">
        <v>155</v>
      </c>
      <c r="D17" s="327" t="s">
        <v>179</v>
      </c>
      <c r="E17" s="328">
        <v>190</v>
      </c>
      <c r="F17" s="329"/>
      <c r="G17" s="330" t="s">
        <v>282</v>
      </c>
    </row>
    <row r="18" spans="1:7" x14ac:dyDescent="0.3">
      <c r="A18" s="326">
        <v>10</v>
      </c>
      <c r="B18" s="327" t="s">
        <v>284</v>
      </c>
      <c r="C18" s="327" t="s">
        <v>274</v>
      </c>
      <c r="D18" s="327" t="s">
        <v>279</v>
      </c>
      <c r="E18" s="328">
        <v>240</v>
      </c>
      <c r="F18" s="329"/>
      <c r="G18" s="330" t="s">
        <v>285</v>
      </c>
    </row>
    <row r="19" spans="1:7" x14ac:dyDescent="0.3">
      <c r="A19" s="326">
        <v>11</v>
      </c>
      <c r="B19" s="327" t="s">
        <v>286</v>
      </c>
      <c r="C19" s="327" t="s">
        <v>155</v>
      </c>
      <c r="D19" s="327" t="s">
        <v>162</v>
      </c>
      <c r="E19" s="328">
        <v>20</v>
      </c>
      <c r="F19" s="329"/>
      <c r="G19" s="330" t="s">
        <v>285</v>
      </c>
    </row>
    <row r="20" spans="1:7" x14ac:dyDescent="0.3">
      <c r="A20" s="326">
        <v>12</v>
      </c>
      <c r="B20" s="327" t="s">
        <v>287</v>
      </c>
      <c r="C20" s="327" t="s">
        <v>288</v>
      </c>
      <c r="D20" s="327" t="s">
        <v>158</v>
      </c>
      <c r="E20" s="328">
        <v>10</v>
      </c>
      <c r="F20" s="329"/>
      <c r="G20" s="330" t="s">
        <v>285</v>
      </c>
    </row>
    <row r="21" spans="1:7" x14ac:dyDescent="0.3">
      <c r="A21" s="326">
        <v>13</v>
      </c>
      <c r="B21" s="327" t="s">
        <v>289</v>
      </c>
      <c r="C21" s="327" t="s">
        <v>155</v>
      </c>
      <c r="D21" s="327" t="s">
        <v>170</v>
      </c>
      <c r="E21" s="328">
        <v>169.55291869999999</v>
      </c>
      <c r="F21" s="329"/>
      <c r="G21" s="330" t="s">
        <v>285</v>
      </c>
    </row>
    <row r="22" spans="1:7" x14ac:dyDescent="0.3">
      <c r="A22" s="326">
        <v>14</v>
      </c>
      <c r="B22" s="327" t="s">
        <v>290</v>
      </c>
      <c r="C22" s="327" t="s">
        <v>288</v>
      </c>
      <c r="D22" s="327" t="s">
        <v>279</v>
      </c>
      <c r="E22" s="328">
        <v>1110</v>
      </c>
      <c r="F22" s="329"/>
      <c r="G22" s="330" t="s">
        <v>291</v>
      </c>
    </row>
    <row r="23" spans="1:7" x14ac:dyDescent="0.3">
      <c r="A23" s="326">
        <v>15</v>
      </c>
      <c r="B23" s="327" t="s">
        <v>292</v>
      </c>
      <c r="C23" s="327" t="s">
        <v>155</v>
      </c>
      <c r="D23" s="327" t="s">
        <v>293</v>
      </c>
      <c r="E23" s="328">
        <v>30</v>
      </c>
      <c r="F23" s="329"/>
      <c r="G23" s="330" t="s">
        <v>294</v>
      </c>
    </row>
    <row r="24" spans="1:7" x14ac:dyDescent="0.3">
      <c r="A24" s="326">
        <v>16</v>
      </c>
      <c r="B24" s="327" t="s">
        <v>295</v>
      </c>
      <c r="C24" s="327" t="s">
        <v>155</v>
      </c>
      <c r="D24" s="327" t="s">
        <v>272</v>
      </c>
      <c r="E24" s="328">
        <v>220</v>
      </c>
      <c r="F24" s="329"/>
      <c r="G24" s="330" t="s">
        <v>296</v>
      </c>
    </row>
    <row r="25" spans="1:7" x14ac:dyDescent="0.3">
      <c r="A25" s="326">
        <v>17</v>
      </c>
      <c r="B25" s="327" t="s">
        <v>297</v>
      </c>
      <c r="C25" s="327" t="s">
        <v>278</v>
      </c>
      <c r="D25" s="327" t="s">
        <v>279</v>
      </c>
      <c r="E25" s="328">
        <v>330</v>
      </c>
      <c r="F25" s="329"/>
      <c r="G25" s="330" t="s">
        <v>296</v>
      </c>
    </row>
    <row r="26" spans="1:7" x14ac:dyDescent="0.3">
      <c r="A26" s="326">
        <v>18</v>
      </c>
      <c r="B26" s="327" t="s">
        <v>298</v>
      </c>
      <c r="C26" s="327" t="s">
        <v>155</v>
      </c>
      <c r="D26" s="327" t="s">
        <v>272</v>
      </c>
      <c r="E26" s="328">
        <v>90</v>
      </c>
      <c r="F26" s="329"/>
      <c r="G26" s="330" t="s">
        <v>296</v>
      </c>
    </row>
    <row r="27" spans="1:7" x14ac:dyDescent="0.3">
      <c r="A27" s="326">
        <v>19</v>
      </c>
      <c r="B27" s="327" t="s">
        <v>299</v>
      </c>
      <c r="C27" s="327" t="s">
        <v>76</v>
      </c>
      <c r="D27" s="327" t="s">
        <v>178</v>
      </c>
      <c r="E27" s="328">
        <v>110</v>
      </c>
      <c r="F27" s="329"/>
      <c r="G27" s="330" t="s">
        <v>296</v>
      </c>
    </row>
    <row r="28" spans="1:7" ht="17.25" thickBot="1" x14ac:dyDescent="0.35">
      <c r="A28" s="331"/>
      <c r="B28" s="313" t="s">
        <v>205</v>
      </c>
      <c r="C28" s="314">
        <v>19</v>
      </c>
      <c r="D28" s="315"/>
      <c r="E28" s="316">
        <f>SUM(E9:E27)</f>
        <v>3779.5529187000002</v>
      </c>
      <c r="F28" s="317"/>
      <c r="G28" s="332"/>
    </row>
    <row r="29" spans="1:7" ht="17.25" thickTop="1" x14ac:dyDescent="0.3">
      <c r="A29" s="333"/>
      <c r="G29" s="334"/>
    </row>
    <row r="30" spans="1:7" ht="24" x14ac:dyDescent="0.45">
      <c r="A30" s="496">
        <v>2019</v>
      </c>
      <c r="B30" s="497"/>
      <c r="C30" s="497"/>
      <c r="D30" s="497"/>
      <c r="E30" s="497"/>
      <c r="F30" s="497"/>
      <c r="G30" s="498"/>
    </row>
    <row r="31" spans="1:7" x14ac:dyDescent="0.3">
      <c r="A31" s="335"/>
      <c r="B31" s="336"/>
      <c r="C31" s="327"/>
      <c r="D31" s="327"/>
      <c r="E31" s="327"/>
      <c r="F31" s="329"/>
      <c r="G31" s="337" t="s">
        <v>300</v>
      </c>
    </row>
    <row r="32" spans="1:7" x14ac:dyDescent="0.3">
      <c r="A32" s="324" t="s">
        <v>263</v>
      </c>
      <c r="B32" s="311"/>
      <c r="C32" s="311"/>
      <c r="D32" s="311"/>
      <c r="E32" s="312" t="s">
        <v>301</v>
      </c>
      <c r="F32" s="312"/>
      <c r="G32" s="325" t="s">
        <v>265</v>
      </c>
    </row>
    <row r="33" spans="1:7" x14ac:dyDescent="0.3">
      <c r="A33" s="326">
        <v>1</v>
      </c>
      <c r="B33" s="327" t="s">
        <v>302</v>
      </c>
      <c r="C33" s="327" t="s">
        <v>269</v>
      </c>
      <c r="D33" s="327" t="s">
        <v>279</v>
      </c>
      <c r="E33" s="328">
        <v>195</v>
      </c>
      <c r="F33" s="329"/>
      <c r="G33" s="330" t="s">
        <v>303</v>
      </c>
    </row>
    <row r="34" spans="1:7" x14ac:dyDescent="0.3">
      <c r="A34" s="326">
        <v>2</v>
      </c>
      <c r="B34" s="327" t="s">
        <v>304</v>
      </c>
      <c r="C34" s="327" t="s">
        <v>269</v>
      </c>
      <c r="D34" s="327" t="s">
        <v>163</v>
      </c>
      <c r="E34" s="328">
        <v>25</v>
      </c>
      <c r="F34" s="329"/>
      <c r="G34" s="330" t="s">
        <v>303</v>
      </c>
    </row>
    <row r="35" spans="1:7" x14ac:dyDescent="0.3">
      <c r="A35" s="326">
        <v>3</v>
      </c>
      <c r="B35" s="327" t="s">
        <v>305</v>
      </c>
      <c r="C35" s="327" t="s">
        <v>76</v>
      </c>
      <c r="D35" s="327" t="s">
        <v>163</v>
      </c>
      <c r="E35" s="328">
        <v>435</v>
      </c>
      <c r="F35" s="329"/>
      <c r="G35" s="330" t="s">
        <v>306</v>
      </c>
    </row>
    <row r="36" spans="1:7" x14ac:dyDescent="0.3">
      <c r="A36" s="326">
        <v>4</v>
      </c>
      <c r="B36" s="327" t="s">
        <v>307</v>
      </c>
      <c r="C36" s="327" t="s">
        <v>274</v>
      </c>
      <c r="D36" s="327" t="s">
        <v>279</v>
      </c>
      <c r="E36" s="328">
        <v>115</v>
      </c>
      <c r="F36" s="329"/>
      <c r="G36" s="330" t="s">
        <v>308</v>
      </c>
    </row>
    <row r="37" spans="1:7" x14ac:dyDescent="0.3">
      <c r="A37" s="326">
        <v>5</v>
      </c>
      <c r="B37" s="327" t="s">
        <v>309</v>
      </c>
      <c r="C37" s="327" t="s">
        <v>288</v>
      </c>
      <c r="D37" s="327" t="s">
        <v>279</v>
      </c>
      <c r="E37" s="328">
        <v>240</v>
      </c>
      <c r="F37" s="338"/>
      <c r="G37" s="330" t="s">
        <v>310</v>
      </c>
    </row>
    <row r="38" spans="1:7" x14ac:dyDescent="0.3">
      <c r="A38" s="326">
        <v>6</v>
      </c>
      <c r="B38" s="327" t="s">
        <v>311</v>
      </c>
      <c r="C38" s="327" t="s">
        <v>278</v>
      </c>
      <c r="D38" s="327" t="s">
        <v>279</v>
      </c>
      <c r="E38" s="328">
        <v>280</v>
      </c>
      <c r="F38" s="329"/>
      <c r="G38" s="330" t="s">
        <v>312</v>
      </c>
    </row>
    <row r="39" spans="1:7" x14ac:dyDescent="0.3">
      <c r="A39" s="326">
        <v>7</v>
      </c>
      <c r="B39" s="327" t="s">
        <v>313</v>
      </c>
      <c r="C39" s="327" t="s">
        <v>288</v>
      </c>
      <c r="D39" s="327" t="s">
        <v>279</v>
      </c>
      <c r="E39" s="328">
        <v>25</v>
      </c>
      <c r="F39" s="329"/>
      <c r="G39" s="330" t="s">
        <v>314</v>
      </c>
    </row>
    <row r="40" spans="1:7" x14ac:dyDescent="0.3">
      <c r="A40" s="326">
        <v>8</v>
      </c>
      <c r="B40" s="327" t="s">
        <v>315</v>
      </c>
      <c r="C40" s="327" t="s">
        <v>288</v>
      </c>
      <c r="D40" s="327" t="s">
        <v>163</v>
      </c>
      <c r="E40" s="328">
        <v>420</v>
      </c>
      <c r="F40" s="329"/>
      <c r="G40" s="330" t="s">
        <v>314</v>
      </c>
    </row>
    <row r="41" spans="1:7" x14ac:dyDescent="0.3">
      <c r="A41" s="326">
        <v>9</v>
      </c>
      <c r="B41" s="327" t="s">
        <v>316</v>
      </c>
      <c r="C41" s="327" t="s">
        <v>278</v>
      </c>
      <c r="D41" s="327" t="s">
        <v>279</v>
      </c>
      <c r="E41" s="328">
        <v>115</v>
      </c>
      <c r="F41" s="329"/>
      <c r="G41" s="330" t="s">
        <v>314</v>
      </c>
    </row>
    <row r="42" spans="1:7" x14ac:dyDescent="0.3">
      <c r="A42" s="326">
        <v>10</v>
      </c>
      <c r="B42" s="327" t="s">
        <v>317</v>
      </c>
      <c r="C42" s="327" t="s">
        <v>288</v>
      </c>
      <c r="D42" s="327" t="s">
        <v>159</v>
      </c>
      <c r="E42" s="328">
        <v>460</v>
      </c>
      <c r="F42" s="329"/>
      <c r="G42" s="330" t="s">
        <v>314</v>
      </c>
    </row>
    <row r="43" spans="1:7" x14ac:dyDescent="0.3">
      <c r="A43" s="326">
        <v>11</v>
      </c>
      <c r="B43" s="327" t="s">
        <v>318</v>
      </c>
      <c r="C43" s="327" t="s">
        <v>76</v>
      </c>
      <c r="D43" s="327" t="s">
        <v>163</v>
      </c>
      <c r="E43" s="328">
        <v>25</v>
      </c>
      <c r="F43" s="329"/>
      <c r="G43" s="330" t="s">
        <v>319</v>
      </c>
    </row>
    <row r="44" spans="1:7" x14ac:dyDescent="0.3">
      <c r="A44" s="326">
        <v>12</v>
      </c>
      <c r="B44" s="327" t="s">
        <v>320</v>
      </c>
      <c r="C44" s="327" t="s">
        <v>288</v>
      </c>
      <c r="D44" s="327" t="s">
        <v>183</v>
      </c>
      <c r="E44" s="328">
        <v>180</v>
      </c>
      <c r="F44" s="329"/>
      <c r="G44" s="330" t="s">
        <v>319</v>
      </c>
    </row>
    <row r="45" spans="1:7" ht="17.25" thickBot="1" x14ac:dyDescent="0.35">
      <c r="A45" s="331"/>
      <c r="B45" s="313" t="s">
        <v>205</v>
      </c>
      <c r="C45" s="314">
        <v>19</v>
      </c>
      <c r="D45" s="315"/>
      <c r="E45" s="316">
        <f>SUM(E33:E44)</f>
        <v>2515</v>
      </c>
      <c r="F45" s="317"/>
      <c r="G45" s="332"/>
    </row>
    <row r="46" spans="1:7" ht="17.25" thickTop="1" x14ac:dyDescent="0.3">
      <c r="A46" s="339"/>
      <c r="B46" s="340"/>
      <c r="C46" s="341"/>
      <c r="D46" s="342"/>
      <c r="E46" s="343"/>
      <c r="F46" s="344"/>
      <c r="G46" s="345"/>
    </row>
    <row r="47" spans="1:7" ht="24" x14ac:dyDescent="0.45">
      <c r="A47" s="496">
        <v>2020</v>
      </c>
      <c r="B47" s="497"/>
      <c r="C47" s="497"/>
      <c r="D47" s="497"/>
      <c r="E47" s="497"/>
      <c r="F47" s="497"/>
      <c r="G47" s="498"/>
    </row>
    <row r="48" spans="1:7" ht="49.5" x14ac:dyDescent="0.3">
      <c r="A48" s="324" t="s">
        <v>263</v>
      </c>
      <c r="B48" s="311"/>
      <c r="C48" s="311"/>
      <c r="D48" s="311"/>
      <c r="E48" s="318" t="s">
        <v>321</v>
      </c>
      <c r="F48" s="312"/>
      <c r="G48" s="346" t="s">
        <v>322</v>
      </c>
    </row>
    <row r="49" spans="1:7" x14ac:dyDescent="0.3">
      <c r="A49" s="326">
        <v>1</v>
      </c>
      <c r="B49" s="327" t="s">
        <v>323</v>
      </c>
      <c r="C49" s="327" t="s">
        <v>269</v>
      </c>
      <c r="D49" s="5" t="s">
        <v>272</v>
      </c>
      <c r="E49" s="328">
        <v>175</v>
      </c>
      <c r="F49" s="329"/>
      <c r="G49" s="330" t="s">
        <v>324</v>
      </c>
    </row>
    <row r="50" spans="1:7" x14ac:dyDescent="0.3">
      <c r="A50" s="326">
        <v>2</v>
      </c>
      <c r="B50" s="327" t="s">
        <v>325</v>
      </c>
      <c r="C50" s="327" t="s">
        <v>269</v>
      </c>
      <c r="D50" s="327" t="s">
        <v>326</v>
      </c>
      <c r="E50" s="328">
        <v>10</v>
      </c>
      <c r="F50" s="329"/>
      <c r="G50" s="330" t="s">
        <v>324</v>
      </c>
    </row>
    <row r="51" spans="1:7" x14ac:dyDescent="0.3">
      <c r="A51" s="326">
        <v>3</v>
      </c>
      <c r="B51" s="327" t="s">
        <v>327</v>
      </c>
      <c r="C51" s="327" t="s">
        <v>274</v>
      </c>
      <c r="D51" s="327" t="s">
        <v>163</v>
      </c>
      <c r="E51" s="328">
        <v>800</v>
      </c>
      <c r="F51" s="329"/>
      <c r="G51" s="330" t="s">
        <v>328</v>
      </c>
    </row>
    <row r="52" spans="1:7" x14ac:dyDescent="0.3">
      <c r="A52" s="326">
        <v>4</v>
      </c>
      <c r="B52" s="327" t="s">
        <v>329</v>
      </c>
      <c r="C52" s="327" t="s">
        <v>274</v>
      </c>
      <c r="D52" s="327" t="s">
        <v>161</v>
      </c>
      <c r="E52" s="328">
        <v>15</v>
      </c>
      <c r="F52" s="329"/>
      <c r="G52" s="330" t="s">
        <v>330</v>
      </c>
    </row>
    <row r="53" spans="1:7" x14ac:dyDescent="0.3">
      <c r="A53" s="326">
        <v>5</v>
      </c>
      <c r="B53" s="327" t="s">
        <v>331</v>
      </c>
      <c r="C53" s="327" t="s">
        <v>155</v>
      </c>
      <c r="D53" s="327" t="s">
        <v>173</v>
      </c>
      <c r="E53" s="328">
        <v>50</v>
      </c>
      <c r="F53" s="338"/>
      <c r="G53" s="330" t="s">
        <v>332</v>
      </c>
    </row>
    <row r="54" spans="1:7" x14ac:dyDescent="0.3">
      <c r="A54" s="326">
        <v>6</v>
      </c>
      <c r="B54" s="327" t="s">
        <v>333</v>
      </c>
      <c r="C54" s="327" t="s">
        <v>269</v>
      </c>
      <c r="D54" s="327" t="s">
        <v>165</v>
      </c>
      <c r="E54" s="328">
        <v>130</v>
      </c>
      <c r="F54" s="338"/>
      <c r="G54" s="330" t="s">
        <v>332</v>
      </c>
    </row>
    <row r="55" spans="1:7" x14ac:dyDescent="0.3">
      <c r="A55" s="326">
        <v>7</v>
      </c>
      <c r="B55" s="327" t="s">
        <v>334</v>
      </c>
      <c r="C55" s="327" t="s">
        <v>288</v>
      </c>
      <c r="D55" s="327" t="s">
        <v>272</v>
      </c>
      <c r="E55" s="328">
        <v>220</v>
      </c>
      <c r="F55" s="338"/>
      <c r="G55" s="330" t="s">
        <v>335</v>
      </c>
    </row>
    <row r="56" spans="1:7" x14ac:dyDescent="0.3">
      <c r="A56" s="326">
        <v>8</v>
      </c>
      <c r="B56" s="327" t="s">
        <v>336</v>
      </c>
      <c r="C56" s="327" t="s">
        <v>274</v>
      </c>
      <c r="D56" s="327" t="s">
        <v>170</v>
      </c>
      <c r="E56" s="328">
        <v>3150</v>
      </c>
      <c r="F56" s="338"/>
      <c r="G56" s="330" t="s">
        <v>335</v>
      </c>
    </row>
    <row r="57" spans="1:7" x14ac:dyDescent="0.3">
      <c r="A57" s="326">
        <v>9</v>
      </c>
      <c r="B57" s="327" t="s">
        <v>337</v>
      </c>
      <c r="C57" s="327" t="s">
        <v>278</v>
      </c>
      <c r="D57" s="327" t="s">
        <v>204</v>
      </c>
      <c r="E57" s="328">
        <v>125</v>
      </c>
      <c r="F57" s="338"/>
      <c r="G57" s="330" t="s">
        <v>338</v>
      </c>
    </row>
    <row r="58" spans="1:7" x14ac:dyDescent="0.3">
      <c r="A58" s="326">
        <v>10</v>
      </c>
      <c r="B58" s="327" t="s">
        <v>339</v>
      </c>
      <c r="C58" s="327" t="s">
        <v>278</v>
      </c>
      <c r="D58" s="327" t="s">
        <v>279</v>
      </c>
      <c r="E58" s="328">
        <v>10</v>
      </c>
      <c r="F58" s="338"/>
      <c r="G58" s="330" t="s">
        <v>340</v>
      </c>
    </row>
    <row r="59" spans="1:7" x14ac:dyDescent="0.3">
      <c r="A59" s="326">
        <v>11</v>
      </c>
      <c r="B59" s="327" t="s">
        <v>341</v>
      </c>
      <c r="C59" s="327" t="s">
        <v>274</v>
      </c>
      <c r="D59" s="327" t="s">
        <v>279</v>
      </c>
      <c r="E59" s="328">
        <v>30</v>
      </c>
      <c r="F59" s="338"/>
      <c r="G59" s="330" t="s">
        <v>340</v>
      </c>
    </row>
    <row r="60" spans="1:7" x14ac:dyDescent="0.3">
      <c r="A60" s="326">
        <v>12</v>
      </c>
      <c r="B60" s="327" t="s">
        <v>342</v>
      </c>
      <c r="C60" s="327" t="s">
        <v>274</v>
      </c>
      <c r="D60" s="327" t="s">
        <v>279</v>
      </c>
      <c r="E60" s="328">
        <v>20</v>
      </c>
      <c r="F60" s="338"/>
      <c r="G60" s="330" t="s">
        <v>343</v>
      </c>
    </row>
    <row r="61" spans="1:7" ht="17.25" thickBot="1" x14ac:dyDescent="0.35">
      <c r="A61" s="331"/>
      <c r="B61" s="313" t="s">
        <v>205</v>
      </c>
      <c r="C61" s="314">
        <v>19</v>
      </c>
      <c r="D61" s="315"/>
      <c r="E61" s="316">
        <f>SUM(E49:E60)</f>
        <v>4735</v>
      </c>
      <c r="F61" s="317"/>
      <c r="G61" s="332"/>
    </row>
    <row r="62" spans="1:7" ht="17.25" thickTop="1" x14ac:dyDescent="0.3">
      <c r="A62" s="333"/>
      <c r="G62" s="334"/>
    </row>
    <row r="63" spans="1:7" ht="24" x14ac:dyDescent="0.45">
      <c r="A63" s="496">
        <v>2021</v>
      </c>
      <c r="B63" s="497"/>
      <c r="C63" s="497"/>
      <c r="D63" s="497"/>
      <c r="E63" s="497"/>
      <c r="F63" s="497"/>
      <c r="G63" s="498"/>
    </row>
    <row r="64" spans="1:7" ht="49.5" x14ac:dyDescent="0.3">
      <c r="A64" s="324" t="s">
        <v>263</v>
      </c>
      <c r="B64" s="311"/>
      <c r="C64" s="311"/>
      <c r="D64" s="311"/>
      <c r="E64" s="318" t="s">
        <v>321</v>
      </c>
      <c r="F64" s="312"/>
      <c r="G64" s="346" t="s">
        <v>322</v>
      </c>
    </row>
    <row r="65" spans="1:7" x14ac:dyDescent="0.3">
      <c r="A65" s="326">
        <v>1</v>
      </c>
      <c r="B65" s="327" t="s">
        <v>344</v>
      </c>
      <c r="C65" s="327" t="s">
        <v>345</v>
      </c>
      <c r="D65" s="5" t="s">
        <v>172</v>
      </c>
      <c r="E65" s="347" t="s">
        <v>346</v>
      </c>
      <c r="F65" s="329"/>
      <c r="G65" s="330" t="s">
        <v>347</v>
      </c>
    </row>
    <row r="66" spans="1:7" x14ac:dyDescent="0.3">
      <c r="A66" s="326">
        <v>2</v>
      </c>
      <c r="B66" s="327" t="s">
        <v>348</v>
      </c>
      <c r="C66" s="327" t="s">
        <v>349</v>
      </c>
      <c r="D66" s="327" t="s">
        <v>272</v>
      </c>
      <c r="E66" s="347" t="s">
        <v>346</v>
      </c>
      <c r="F66" s="329"/>
      <c r="G66" s="330" t="s">
        <v>347</v>
      </c>
    </row>
    <row r="67" spans="1:7" x14ac:dyDescent="0.3">
      <c r="A67" s="326">
        <v>3</v>
      </c>
      <c r="B67" s="327" t="s">
        <v>350</v>
      </c>
      <c r="C67" s="327" t="s">
        <v>349</v>
      </c>
      <c r="D67" s="327" t="s">
        <v>158</v>
      </c>
      <c r="E67" s="328">
        <v>110</v>
      </c>
      <c r="F67" s="329"/>
      <c r="G67" s="330" t="s">
        <v>351</v>
      </c>
    </row>
    <row r="68" spans="1:7" x14ac:dyDescent="0.3">
      <c r="A68" s="326">
        <v>4</v>
      </c>
      <c r="B68" s="327" t="s">
        <v>352</v>
      </c>
      <c r="C68" s="327" t="s">
        <v>278</v>
      </c>
      <c r="D68" s="327" t="s">
        <v>160</v>
      </c>
      <c r="E68" s="347" t="s">
        <v>346</v>
      </c>
      <c r="F68" s="329"/>
      <c r="G68" s="330" t="s">
        <v>353</v>
      </c>
    </row>
    <row r="69" spans="1:7" x14ac:dyDescent="0.3">
      <c r="A69" s="326">
        <v>5</v>
      </c>
      <c r="B69" s="327" t="s">
        <v>354</v>
      </c>
      <c r="C69" s="327" t="s">
        <v>278</v>
      </c>
      <c r="D69" s="327" t="s">
        <v>279</v>
      </c>
      <c r="E69" s="328">
        <v>120</v>
      </c>
      <c r="F69" s="329"/>
      <c r="G69" s="330" t="s">
        <v>355</v>
      </c>
    </row>
    <row r="70" spans="1:7" x14ac:dyDescent="0.3">
      <c r="A70" s="326">
        <v>6</v>
      </c>
      <c r="B70" s="327" t="s">
        <v>356</v>
      </c>
      <c r="C70" s="327" t="s">
        <v>278</v>
      </c>
      <c r="D70" s="327" t="s">
        <v>202</v>
      </c>
      <c r="E70" s="347" t="s">
        <v>346</v>
      </c>
      <c r="F70" s="329"/>
      <c r="G70" s="330" t="s">
        <v>355</v>
      </c>
    </row>
    <row r="71" spans="1:7" x14ac:dyDescent="0.3">
      <c r="A71" s="326">
        <v>7</v>
      </c>
      <c r="B71" s="327" t="s">
        <v>357</v>
      </c>
      <c r="C71" s="327" t="s">
        <v>144</v>
      </c>
      <c r="D71" s="327" t="s">
        <v>279</v>
      </c>
      <c r="E71" s="328">
        <v>150</v>
      </c>
      <c r="F71" s="329"/>
      <c r="G71" s="330" t="s">
        <v>358</v>
      </c>
    </row>
    <row r="72" spans="1:7" x14ac:dyDescent="0.3">
      <c r="A72" s="326">
        <v>8</v>
      </c>
      <c r="B72" s="327" t="s">
        <v>359</v>
      </c>
      <c r="C72" s="327" t="s">
        <v>349</v>
      </c>
      <c r="D72" s="327" t="s">
        <v>279</v>
      </c>
      <c r="E72" s="328">
        <v>110</v>
      </c>
      <c r="F72" s="329"/>
      <c r="G72" s="330" t="s">
        <v>358</v>
      </c>
    </row>
    <row r="73" spans="1:7" x14ac:dyDescent="0.3">
      <c r="A73" s="326">
        <v>9</v>
      </c>
      <c r="B73" s="327" t="s">
        <v>360</v>
      </c>
      <c r="C73" s="327" t="s">
        <v>361</v>
      </c>
      <c r="D73" s="327" t="s">
        <v>178</v>
      </c>
      <c r="E73" s="328">
        <v>65</v>
      </c>
      <c r="F73" s="329"/>
      <c r="G73" s="330" t="s">
        <v>362</v>
      </c>
    </row>
    <row r="74" spans="1:7" x14ac:dyDescent="0.3">
      <c r="A74" s="326">
        <v>10</v>
      </c>
      <c r="B74" s="327" t="s">
        <v>363</v>
      </c>
      <c r="C74" s="327" t="s">
        <v>74</v>
      </c>
      <c r="D74" s="327" t="s">
        <v>190</v>
      </c>
      <c r="E74" s="328">
        <v>230</v>
      </c>
      <c r="F74" s="329"/>
      <c r="G74" s="330" t="s">
        <v>364</v>
      </c>
    </row>
    <row r="75" spans="1:7" x14ac:dyDescent="0.3">
      <c r="A75" s="326">
        <v>11</v>
      </c>
      <c r="B75" s="327" t="s">
        <v>365</v>
      </c>
      <c r="C75" s="327" t="s">
        <v>144</v>
      </c>
      <c r="D75" s="327" t="s">
        <v>279</v>
      </c>
      <c r="E75" s="328">
        <v>120</v>
      </c>
      <c r="F75" s="329"/>
      <c r="G75" s="330" t="s">
        <v>366</v>
      </c>
    </row>
    <row r="76" spans="1:7" x14ac:dyDescent="0.3">
      <c r="A76" s="326">
        <v>12</v>
      </c>
      <c r="B76" s="327" t="s">
        <v>367</v>
      </c>
      <c r="C76" s="327" t="s">
        <v>74</v>
      </c>
      <c r="D76" s="327" t="s">
        <v>173</v>
      </c>
      <c r="E76" s="328">
        <v>110</v>
      </c>
      <c r="F76" s="329"/>
      <c r="G76" s="330" t="s">
        <v>366</v>
      </c>
    </row>
    <row r="77" spans="1:7" x14ac:dyDescent="0.3">
      <c r="A77" s="326">
        <v>13</v>
      </c>
      <c r="B77" s="327" t="s">
        <v>368</v>
      </c>
      <c r="C77" s="327" t="s">
        <v>349</v>
      </c>
      <c r="D77" s="327" t="s">
        <v>279</v>
      </c>
      <c r="E77" s="347" t="s">
        <v>346</v>
      </c>
      <c r="F77" s="329"/>
      <c r="G77" s="330" t="s">
        <v>366</v>
      </c>
    </row>
    <row r="78" spans="1:7" ht="17.25" thickBot="1" x14ac:dyDescent="0.35">
      <c r="A78" s="331"/>
      <c r="B78" s="313" t="s">
        <v>205</v>
      </c>
      <c r="C78" s="314">
        <v>19</v>
      </c>
      <c r="D78" s="315"/>
      <c r="E78" s="316">
        <f>SUM(E65:E77)</f>
        <v>1015</v>
      </c>
      <c r="F78" s="317"/>
      <c r="G78" s="332"/>
    </row>
    <row r="79" spans="1:7" ht="17.25" thickTop="1" x14ac:dyDescent="0.3">
      <c r="A79" s="333"/>
      <c r="G79" s="334"/>
    </row>
    <row r="80" spans="1:7" ht="24" x14ac:dyDescent="0.45">
      <c r="A80" s="496">
        <v>2022</v>
      </c>
      <c r="B80" s="497"/>
      <c r="C80" s="497"/>
      <c r="D80" s="497"/>
      <c r="E80" s="497"/>
      <c r="F80" s="497"/>
      <c r="G80" s="498"/>
    </row>
    <row r="81" spans="1:7" ht="49.5" x14ac:dyDescent="0.3">
      <c r="A81" s="324" t="s">
        <v>263</v>
      </c>
      <c r="B81" s="311"/>
      <c r="C81" s="311"/>
      <c r="D81" s="311"/>
      <c r="E81" s="318" t="s">
        <v>321</v>
      </c>
      <c r="F81" s="312"/>
      <c r="G81" s="346" t="s">
        <v>322</v>
      </c>
    </row>
    <row r="82" spans="1:7" x14ac:dyDescent="0.3">
      <c r="A82" s="326">
        <v>1</v>
      </c>
      <c r="B82" s="327" t="s">
        <v>369</v>
      </c>
      <c r="C82" s="327" t="s">
        <v>345</v>
      </c>
      <c r="D82" s="5" t="s">
        <v>168</v>
      </c>
      <c r="E82" s="347" t="s">
        <v>346</v>
      </c>
      <c r="F82" s="329"/>
      <c r="G82" s="330" t="s">
        <v>370</v>
      </c>
    </row>
    <row r="83" spans="1:7" x14ac:dyDescent="0.3">
      <c r="A83" s="326">
        <v>2</v>
      </c>
      <c r="B83" s="327" t="s">
        <v>371</v>
      </c>
      <c r="C83" s="327" t="s">
        <v>345</v>
      </c>
      <c r="D83" s="5" t="s">
        <v>160</v>
      </c>
      <c r="E83" s="347" t="s">
        <v>346</v>
      </c>
      <c r="F83" s="329"/>
      <c r="G83" s="330" t="s">
        <v>372</v>
      </c>
    </row>
    <row r="84" spans="1:7" x14ac:dyDescent="0.3">
      <c r="A84" s="326">
        <v>3</v>
      </c>
      <c r="B84" s="327" t="s">
        <v>373</v>
      </c>
      <c r="C84" s="327" t="s">
        <v>144</v>
      </c>
      <c r="D84" s="5" t="s">
        <v>161</v>
      </c>
      <c r="E84" s="347">
        <v>200</v>
      </c>
      <c r="F84" s="329"/>
      <c r="G84" s="330" t="s">
        <v>372</v>
      </c>
    </row>
    <row r="85" spans="1:7" x14ac:dyDescent="0.3">
      <c r="A85" s="326">
        <v>4</v>
      </c>
      <c r="B85" s="5" t="s">
        <v>374</v>
      </c>
      <c r="C85" s="5" t="s">
        <v>349</v>
      </c>
      <c r="D85" s="5" t="s">
        <v>279</v>
      </c>
      <c r="E85" s="347" t="s">
        <v>346</v>
      </c>
      <c r="G85" s="330" t="s">
        <v>375</v>
      </c>
    </row>
    <row r="86" spans="1:7" x14ac:dyDescent="0.3">
      <c r="A86" s="326">
        <v>5</v>
      </c>
      <c r="B86" s="5" t="s">
        <v>376</v>
      </c>
      <c r="C86" s="5" t="s">
        <v>349</v>
      </c>
      <c r="D86" s="5" t="s">
        <v>167</v>
      </c>
      <c r="E86" s="347">
        <v>60</v>
      </c>
      <c r="G86" s="330" t="s">
        <v>377</v>
      </c>
    </row>
    <row r="87" spans="1:7" x14ac:dyDescent="0.3">
      <c r="A87" s="326">
        <v>6</v>
      </c>
      <c r="B87" s="5" t="s">
        <v>378</v>
      </c>
      <c r="C87" s="5" t="s">
        <v>361</v>
      </c>
      <c r="D87" s="5" t="s">
        <v>279</v>
      </c>
      <c r="E87" s="347">
        <v>1000</v>
      </c>
      <c r="G87" s="330" t="s">
        <v>377</v>
      </c>
    </row>
    <row r="88" spans="1:7" x14ac:dyDescent="0.3">
      <c r="A88" s="326">
        <v>7</v>
      </c>
      <c r="B88" s="329" t="s">
        <v>379</v>
      </c>
      <c r="C88" s="329" t="s">
        <v>74</v>
      </c>
      <c r="D88" s="329" t="s">
        <v>380</v>
      </c>
      <c r="E88" s="347">
        <v>1450</v>
      </c>
      <c r="F88" s="329"/>
      <c r="G88" s="330" t="s">
        <v>377</v>
      </c>
    </row>
    <row r="89" spans="1:7" x14ac:dyDescent="0.3">
      <c r="A89" s="326">
        <v>8</v>
      </c>
      <c r="B89" s="329" t="s">
        <v>381</v>
      </c>
      <c r="C89" s="329" t="s">
        <v>144</v>
      </c>
      <c r="D89" s="329" t="s">
        <v>279</v>
      </c>
      <c r="E89" s="347">
        <v>150</v>
      </c>
      <c r="F89" s="329"/>
      <c r="G89" s="330" t="s">
        <v>382</v>
      </c>
    </row>
    <row r="90" spans="1:7" x14ac:dyDescent="0.3">
      <c r="A90" s="326">
        <v>9</v>
      </c>
      <c r="B90" s="329" t="s">
        <v>383</v>
      </c>
      <c r="C90" s="329" t="s">
        <v>144</v>
      </c>
      <c r="D90" s="329" t="s">
        <v>163</v>
      </c>
      <c r="E90" s="347" t="s">
        <v>346</v>
      </c>
      <c r="F90" s="329"/>
      <c r="G90" s="330" t="s">
        <v>384</v>
      </c>
    </row>
    <row r="91" spans="1:7" x14ac:dyDescent="0.3">
      <c r="A91" s="326">
        <v>10</v>
      </c>
      <c r="B91" s="329" t="s">
        <v>385</v>
      </c>
      <c r="C91" s="329" t="s">
        <v>144</v>
      </c>
      <c r="D91" s="329" t="s">
        <v>158</v>
      </c>
      <c r="E91" s="347">
        <v>120</v>
      </c>
      <c r="F91" s="329"/>
      <c r="G91" s="330" t="s">
        <v>384</v>
      </c>
    </row>
    <row r="92" spans="1:7" x14ac:dyDescent="0.3">
      <c r="A92" s="326">
        <v>11</v>
      </c>
      <c r="B92" s="329" t="s">
        <v>386</v>
      </c>
      <c r="C92" s="329" t="s">
        <v>74</v>
      </c>
      <c r="D92" s="329" t="s">
        <v>185</v>
      </c>
      <c r="E92" s="347">
        <v>150</v>
      </c>
      <c r="F92" s="329"/>
      <c r="G92" s="330" t="s">
        <v>384</v>
      </c>
    </row>
    <row r="93" spans="1:7" x14ac:dyDescent="0.3">
      <c r="A93" s="326">
        <v>12</v>
      </c>
      <c r="B93" s="329" t="s">
        <v>387</v>
      </c>
      <c r="C93" s="327" t="s">
        <v>345</v>
      </c>
      <c r="D93" s="329" t="s">
        <v>158</v>
      </c>
      <c r="E93" s="347">
        <v>200</v>
      </c>
      <c r="F93" s="329"/>
      <c r="G93" s="330" t="s">
        <v>388</v>
      </c>
    </row>
    <row r="94" spans="1:7" x14ac:dyDescent="0.3">
      <c r="A94" s="326">
        <v>13</v>
      </c>
      <c r="B94" s="329" t="s">
        <v>389</v>
      </c>
      <c r="C94" s="329" t="s">
        <v>278</v>
      </c>
      <c r="D94" s="329" t="s">
        <v>167</v>
      </c>
      <c r="E94" s="347">
        <v>250</v>
      </c>
      <c r="F94" s="329"/>
      <c r="G94" s="330" t="s">
        <v>388</v>
      </c>
    </row>
    <row r="95" spans="1:7" x14ac:dyDescent="0.3">
      <c r="A95" s="326">
        <v>14</v>
      </c>
      <c r="B95" s="329" t="s">
        <v>390</v>
      </c>
      <c r="C95" s="329" t="s">
        <v>361</v>
      </c>
      <c r="D95" s="329" t="s">
        <v>163</v>
      </c>
      <c r="E95" s="347">
        <v>475</v>
      </c>
      <c r="F95" s="329"/>
      <c r="G95" s="330" t="s">
        <v>388</v>
      </c>
    </row>
    <row r="96" spans="1:7" x14ac:dyDescent="0.3">
      <c r="A96" s="326">
        <v>15</v>
      </c>
      <c r="B96" s="329" t="s">
        <v>391</v>
      </c>
      <c r="C96" s="329" t="s">
        <v>74</v>
      </c>
      <c r="D96" s="329" t="s">
        <v>161</v>
      </c>
      <c r="E96" s="347">
        <v>220</v>
      </c>
      <c r="F96" s="329"/>
      <c r="G96" s="330" t="s">
        <v>388</v>
      </c>
    </row>
    <row r="97" spans="1:8" x14ac:dyDescent="0.3">
      <c r="A97" s="326">
        <v>16</v>
      </c>
      <c r="B97" s="329" t="s">
        <v>392</v>
      </c>
      <c r="C97" s="329" t="s">
        <v>144</v>
      </c>
      <c r="D97" s="329" t="s">
        <v>279</v>
      </c>
      <c r="E97" s="347">
        <v>70</v>
      </c>
      <c r="F97" s="329"/>
      <c r="G97" s="330" t="s">
        <v>388</v>
      </c>
      <c r="H97" s="319"/>
    </row>
    <row r="98" spans="1:8" x14ac:dyDescent="0.3">
      <c r="A98" s="326">
        <v>17</v>
      </c>
      <c r="B98" s="329" t="s">
        <v>393</v>
      </c>
      <c r="C98" s="327" t="s">
        <v>345</v>
      </c>
      <c r="D98" s="329" t="s">
        <v>279</v>
      </c>
      <c r="E98" s="347">
        <v>130</v>
      </c>
      <c r="F98" s="329"/>
      <c r="G98" s="330" t="s">
        <v>388</v>
      </c>
    </row>
    <row r="99" spans="1:8" x14ac:dyDescent="0.3">
      <c r="A99" s="326">
        <v>18</v>
      </c>
      <c r="B99" s="329" t="s">
        <v>394</v>
      </c>
      <c r="C99" s="329" t="s">
        <v>144</v>
      </c>
      <c r="D99" s="329" t="s">
        <v>165</v>
      </c>
      <c r="E99" s="347">
        <v>320</v>
      </c>
      <c r="F99" s="329"/>
      <c r="G99" s="330" t="s">
        <v>395</v>
      </c>
    </row>
    <row r="100" spans="1:8" x14ac:dyDescent="0.3">
      <c r="A100" s="326">
        <v>19</v>
      </c>
      <c r="B100" s="329" t="s">
        <v>396</v>
      </c>
      <c r="C100" s="329" t="s">
        <v>144</v>
      </c>
      <c r="D100" s="329" t="s">
        <v>178</v>
      </c>
      <c r="E100" s="347">
        <v>60</v>
      </c>
      <c r="F100" s="329"/>
      <c r="G100" s="330" t="s">
        <v>397</v>
      </c>
    </row>
    <row r="101" spans="1:8" x14ac:dyDescent="0.3">
      <c r="A101" s="326">
        <v>20</v>
      </c>
      <c r="B101" s="329" t="s">
        <v>398</v>
      </c>
      <c r="C101" s="329" t="s">
        <v>349</v>
      </c>
      <c r="D101" s="329" t="s">
        <v>279</v>
      </c>
      <c r="E101" s="347">
        <v>200</v>
      </c>
      <c r="F101" s="329"/>
      <c r="G101" s="330" t="s">
        <v>397</v>
      </c>
    </row>
    <row r="102" spans="1:8" x14ac:dyDescent="0.3">
      <c r="A102" s="326">
        <v>21</v>
      </c>
      <c r="B102" s="329" t="s">
        <v>399</v>
      </c>
      <c r="C102" s="329" t="s">
        <v>345</v>
      </c>
      <c r="D102" s="329" t="s">
        <v>162</v>
      </c>
      <c r="E102" s="347" t="s">
        <v>346</v>
      </c>
      <c r="F102" s="329"/>
      <c r="G102" s="330" t="s">
        <v>397</v>
      </c>
    </row>
    <row r="103" spans="1:8" ht="17.25" thickBot="1" x14ac:dyDescent="0.35">
      <c r="A103" s="331"/>
      <c r="B103" s="313" t="s">
        <v>205</v>
      </c>
      <c r="C103" s="314">
        <v>19</v>
      </c>
      <c r="D103" s="315"/>
      <c r="E103" s="316">
        <f>SUM(E82:E102)</f>
        <v>5055</v>
      </c>
      <c r="F103" s="317"/>
      <c r="G103" s="332"/>
    </row>
    <row r="104" spans="1:8" ht="17.25" thickTop="1" x14ac:dyDescent="0.3">
      <c r="A104" s="333"/>
      <c r="G104" s="334"/>
    </row>
    <row r="105" spans="1:8" ht="24" customHeight="1" x14ac:dyDescent="0.45">
      <c r="A105" s="496">
        <v>2023</v>
      </c>
      <c r="B105" s="497"/>
      <c r="C105" s="497"/>
      <c r="D105" s="497"/>
      <c r="E105" s="497"/>
      <c r="F105" s="497"/>
      <c r="G105" s="498"/>
    </row>
    <row r="106" spans="1:8" ht="49.5" x14ac:dyDescent="0.3">
      <c r="A106" s="324" t="s">
        <v>263</v>
      </c>
      <c r="B106" s="311"/>
      <c r="C106" s="311"/>
      <c r="D106" s="311"/>
      <c r="E106" s="318" t="s">
        <v>321</v>
      </c>
      <c r="F106" s="312"/>
      <c r="G106" s="346" t="s">
        <v>322</v>
      </c>
    </row>
    <row r="107" spans="1:8" x14ac:dyDescent="0.3">
      <c r="A107" s="348">
        <v>1</v>
      </c>
      <c r="B107" s="329" t="s">
        <v>400</v>
      </c>
      <c r="C107" s="329" t="s">
        <v>143</v>
      </c>
      <c r="D107" s="329" t="s">
        <v>160</v>
      </c>
      <c r="E107" s="349">
        <v>60</v>
      </c>
      <c r="F107" s="329"/>
      <c r="G107" s="350" t="s">
        <v>401</v>
      </c>
    </row>
    <row r="108" spans="1:8" x14ac:dyDescent="0.3">
      <c r="A108" s="348">
        <v>2</v>
      </c>
      <c r="B108" s="329" t="s">
        <v>402</v>
      </c>
      <c r="C108" s="329" t="s">
        <v>143</v>
      </c>
      <c r="D108" s="329" t="s">
        <v>279</v>
      </c>
      <c r="E108" s="349" t="s">
        <v>346</v>
      </c>
      <c r="F108" s="329"/>
      <c r="G108" s="350" t="s">
        <v>401</v>
      </c>
    </row>
    <row r="109" spans="1:8" x14ac:dyDescent="0.3">
      <c r="A109" s="348">
        <v>3</v>
      </c>
      <c r="B109" s="329" t="s">
        <v>403</v>
      </c>
      <c r="C109" s="329" t="s">
        <v>143</v>
      </c>
      <c r="D109" s="329" t="s">
        <v>279</v>
      </c>
      <c r="E109" s="349" t="s">
        <v>346</v>
      </c>
      <c r="F109" s="329"/>
      <c r="G109" s="350" t="s">
        <v>404</v>
      </c>
    </row>
    <row r="110" spans="1:8" x14ac:dyDescent="0.3">
      <c r="A110" s="348">
        <v>4</v>
      </c>
      <c r="B110" s="329" t="s">
        <v>405</v>
      </c>
      <c r="C110" s="329" t="s">
        <v>74</v>
      </c>
      <c r="D110" s="329" t="s">
        <v>159</v>
      </c>
      <c r="E110" s="349" t="s">
        <v>346</v>
      </c>
      <c r="F110" s="329"/>
      <c r="G110" s="350" t="s">
        <v>406</v>
      </c>
    </row>
    <row r="111" spans="1:8" x14ac:dyDescent="0.3">
      <c r="A111" s="348">
        <v>5</v>
      </c>
      <c r="B111" s="329" t="s">
        <v>407</v>
      </c>
      <c r="C111" s="329" t="s">
        <v>74</v>
      </c>
      <c r="D111" s="329" t="s">
        <v>408</v>
      </c>
      <c r="E111" s="349">
        <v>300</v>
      </c>
      <c r="F111" s="329"/>
      <c r="G111" s="350" t="s">
        <v>409</v>
      </c>
    </row>
    <row r="112" spans="1:8" x14ac:dyDescent="0.3">
      <c r="A112" s="348">
        <v>6</v>
      </c>
      <c r="B112" s="329" t="s">
        <v>410</v>
      </c>
      <c r="C112" s="329" t="s">
        <v>144</v>
      </c>
      <c r="D112" s="329" t="s">
        <v>279</v>
      </c>
      <c r="E112" s="349">
        <v>70</v>
      </c>
      <c r="F112" s="329"/>
      <c r="G112" s="351" t="s">
        <v>409</v>
      </c>
    </row>
    <row r="113" spans="1:7" x14ac:dyDescent="0.3">
      <c r="A113" s="348">
        <v>7</v>
      </c>
      <c r="B113" s="329" t="s">
        <v>411</v>
      </c>
      <c r="C113" s="329" t="s">
        <v>143</v>
      </c>
      <c r="D113" s="329" t="s">
        <v>279</v>
      </c>
      <c r="E113" s="349" t="s">
        <v>346</v>
      </c>
      <c r="F113" s="329"/>
      <c r="G113" s="351" t="s">
        <v>412</v>
      </c>
    </row>
    <row r="114" spans="1:7" x14ac:dyDescent="0.3">
      <c r="A114" s="348">
        <v>8</v>
      </c>
      <c r="B114" s="329" t="s">
        <v>413</v>
      </c>
      <c r="C114" s="329" t="s">
        <v>278</v>
      </c>
      <c r="D114" s="329" t="s">
        <v>279</v>
      </c>
      <c r="E114" s="352">
        <v>16600</v>
      </c>
      <c r="F114" s="329"/>
      <c r="G114" s="351" t="s">
        <v>412</v>
      </c>
    </row>
    <row r="115" spans="1:7" x14ac:dyDescent="0.3">
      <c r="A115" s="348">
        <v>9</v>
      </c>
      <c r="B115" s="329" t="s">
        <v>414</v>
      </c>
      <c r="C115" s="329" t="s">
        <v>74</v>
      </c>
      <c r="D115" s="329" t="s">
        <v>165</v>
      </c>
      <c r="E115" s="349" t="s">
        <v>346</v>
      </c>
      <c r="F115" s="329"/>
      <c r="G115" s="353" t="s">
        <v>415</v>
      </c>
    </row>
    <row r="116" spans="1:7" x14ac:dyDescent="0.3">
      <c r="A116" s="348">
        <v>10</v>
      </c>
      <c r="B116" s="329" t="s">
        <v>416</v>
      </c>
      <c r="C116" s="329" t="s">
        <v>74</v>
      </c>
      <c r="D116" s="329" t="s">
        <v>159</v>
      </c>
      <c r="E116" s="349">
        <v>150</v>
      </c>
      <c r="F116" s="329"/>
      <c r="G116" s="353" t="s">
        <v>415</v>
      </c>
    </row>
    <row r="117" spans="1:7" x14ac:dyDescent="0.3">
      <c r="A117" s="348">
        <v>11</v>
      </c>
      <c r="B117" s="329" t="s">
        <v>417</v>
      </c>
      <c r="C117" s="329" t="s">
        <v>144</v>
      </c>
      <c r="D117" s="329" t="s">
        <v>279</v>
      </c>
      <c r="E117" s="349" t="s">
        <v>346</v>
      </c>
      <c r="F117" s="329"/>
      <c r="G117" s="353" t="s">
        <v>415</v>
      </c>
    </row>
    <row r="118" spans="1:7" x14ac:dyDescent="0.3">
      <c r="A118" s="348">
        <v>12</v>
      </c>
      <c r="B118" s="329" t="s">
        <v>418</v>
      </c>
      <c r="C118" s="329" t="s">
        <v>144</v>
      </c>
      <c r="D118" s="329" t="s">
        <v>279</v>
      </c>
      <c r="E118" s="349" t="s">
        <v>346</v>
      </c>
      <c r="F118" s="329"/>
      <c r="G118" s="353" t="s">
        <v>419</v>
      </c>
    </row>
    <row r="119" spans="1:7" x14ac:dyDescent="0.3">
      <c r="A119" s="348">
        <f t="shared" ref="A119:A124" si="0">+A118+1</f>
        <v>13</v>
      </c>
      <c r="B119" s="354" t="s">
        <v>420</v>
      </c>
      <c r="C119" s="329" t="s">
        <v>143</v>
      </c>
      <c r="D119" s="329" t="s">
        <v>171</v>
      </c>
      <c r="E119" s="349" t="s">
        <v>346</v>
      </c>
      <c r="F119" s="329"/>
      <c r="G119" s="353" t="s">
        <v>419</v>
      </c>
    </row>
    <row r="120" spans="1:7" x14ac:dyDescent="0.3">
      <c r="A120" s="348">
        <f t="shared" si="0"/>
        <v>14</v>
      </c>
      <c r="B120" s="329" t="s">
        <v>421</v>
      </c>
      <c r="C120" s="329" t="s">
        <v>143</v>
      </c>
      <c r="D120" s="329" t="s">
        <v>172</v>
      </c>
      <c r="E120" s="349" t="s">
        <v>346</v>
      </c>
      <c r="F120" s="329"/>
      <c r="G120" s="353" t="s">
        <v>419</v>
      </c>
    </row>
    <row r="121" spans="1:7" x14ac:dyDescent="0.3">
      <c r="A121" s="348">
        <f t="shared" si="0"/>
        <v>15</v>
      </c>
      <c r="B121" s="329" t="s">
        <v>422</v>
      </c>
      <c r="C121" s="329" t="s">
        <v>278</v>
      </c>
      <c r="D121" s="329" t="s">
        <v>160</v>
      </c>
      <c r="E121" s="349">
        <v>200</v>
      </c>
      <c r="F121" s="329"/>
      <c r="G121" s="353" t="s">
        <v>419</v>
      </c>
    </row>
    <row r="122" spans="1:7" x14ac:dyDescent="0.3">
      <c r="A122" s="348">
        <f t="shared" si="0"/>
        <v>16</v>
      </c>
      <c r="B122" s="329" t="s">
        <v>423</v>
      </c>
      <c r="C122" s="329" t="s">
        <v>143</v>
      </c>
      <c r="D122" s="329" t="s">
        <v>158</v>
      </c>
      <c r="E122" s="349">
        <v>1200</v>
      </c>
      <c r="F122" s="329"/>
      <c r="G122" s="353" t="s">
        <v>419</v>
      </c>
    </row>
    <row r="123" spans="1:7" x14ac:dyDescent="0.3">
      <c r="A123" s="348">
        <f t="shared" si="0"/>
        <v>17</v>
      </c>
      <c r="B123" s="329" t="s">
        <v>424</v>
      </c>
      <c r="C123" s="329" t="s">
        <v>144</v>
      </c>
      <c r="D123" s="329" t="s">
        <v>167</v>
      </c>
      <c r="E123" s="349">
        <v>100</v>
      </c>
      <c r="F123" s="329"/>
      <c r="G123" s="353" t="s">
        <v>419</v>
      </c>
    </row>
    <row r="124" spans="1:7" x14ac:dyDescent="0.3">
      <c r="A124" s="348">
        <f t="shared" si="0"/>
        <v>18</v>
      </c>
      <c r="B124" s="329" t="s">
        <v>425</v>
      </c>
      <c r="C124" s="329" t="s">
        <v>278</v>
      </c>
      <c r="D124" s="329" t="s">
        <v>202</v>
      </c>
      <c r="E124" s="349">
        <v>200</v>
      </c>
      <c r="F124" s="329"/>
      <c r="G124" s="353" t="s">
        <v>419</v>
      </c>
    </row>
    <row r="125" spans="1:7" x14ac:dyDescent="0.3">
      <c r="A125" s="348">
        <v>19</v>
      </c>
      <c r="B125" s="329" t="s">
        <v>426</v>
      </c>
      <c r="C125" s="329" t="s">
        <v>278</v>
      </c>
      <c r="D125" s="329" t="s">
        <v>279</v>
      </c>
      <c r="E125" s="349">
        <v>175</v>
      </c>
      <c r="F125" s="329"/>
      <c r="G125" s="353" t="s">
        <v>427</v>
      </c>
    </row>
    <row r="126" spans="1:7" x14ac:dyDescent="0.3">
      <c r="A126" s="348">
        <v>20</v>
      </c>
      <c r="B126" s="329" t="s">
        <v>428</v>
      </c>
      <c r="C126" s="329" t="s">
        <v>143</v>
      </c>
      <c r="D126" s="329" t="s">
        <v>172</v>
      </c>
      <c r="E126" s="349" t="s">
        <v>346</v>
      </c>
      <c r="F126" s="329"/>
      <c r="G126" s="353" t="s">
        <v>427</v>
      </c>
    </row>
    <row r="127" spans="1:7" x14ac:dyDescent="0.3">
      <c r="A127" s="348">
        <v>21</v>
      </c>
      <c r="B127" s="329" t="s">
        <v>429</v>
      </c>
      <c r="C127" s="329" t="s">
        <v>143</v>
      </c>
      <c r="D127" s="329" t="s">
        <v>159</v>
      </c>
      <c r="E127" s="349">
        <v>65</v>
      </c>
      <c r="F127" s="329"/>
      <c r="G127" s="353" t="s">
        <v>430</v>
      </c>
    </row>
    <row r="128" spans="1:7" x14ac:dyDescent="0.3">
      <c r="A128" s="348">
        <v>22</v>
      </c>
      <c r="B128" s="329" t="s">
        <v>431</v>
      </c>
      <c r="C128" s="329" t="s">
        <v>144</v>
      </c>
      <c r="D128" s="329" t="s">
        <v>279</v>
      </c>
      <c r="E128" s="349">
        <v>300</v>
      </c>
      <c r="F128" s="329"/>
      <c r="G128" s="353" t="s">
        <v>432</v>
      </c>
    </row>
    <row r="129" spans="1:7" x14ac:dyDescent="0.3">
      <c r="A129" s="348">
        <v>23</v>
      </c>
      <c r="B129" s="329" t="s">
        <v>433</v>
      </c>
      <c r="C129" s="329" t="s">
        <v>144</v>
      </c>
      <c r="D129" s="329" t="s">
        <v>160</v>
      </c>
      <c r="E129" s="349">
        <v>300</v>
      </c>
      <c r="F129" s="329"/>
      <c r="G129" s="353" t="s">
        <v>432</v>
      </c>
    </row>
    <row r="130" spans="1:7" x14ac:dyDescent="0.3">
      <c r="A130" s="348">
        <v>24</v>
      </c>
      <c r="B130" s="329" t="s">
        <v>434</v>
      </c>
      <c r="C130" s="329" t="s">
        <v>143</v>
      </c>
      <c r="D130" s="329" t="s">
        <v>180</v>
      </c>
      <c r="E130" s="349" t="s">
        <v>346</v>
      </c>
      <c r="F130" s="329"/>
      <c r="G130" s="353" t="s">
        <v>432</v>
      </c>
    </row>
    <row r="131" spans="1:7" ht="17.25" thickBot="1" x14ac:dyDescent="0.35">
      <c r="A131" s="331"/>
      <c r="B131" s="313" t="s">
        <v>205</v>
      </c>
      <c r="C131" s="314">
        <v>19</v>
      </c>
      <c r="D131" s="315"/>
      <c r="E131" s="316">
        <f>SUM(E107:E130)</f>
        <v>19720</v>
      </c>
      <c r="F131" s="317"/>
      <c r="G131" s="332"/>
    </row>
    <row r="132" spans="1:7" ht="17.25" thickTop="1" x14ac:dyDescent="0.3">
      <c r="A132" s="333"/>
      <c r="G132" s="334"/>
    </row>
    <row r="133" spans="1:7" ht="24" x14ac:dyDescent="0.45">
      <c r="A133" s="496">
        <v>2024</v>
      </c>
      <c r="B133" s="497"/>
      <c r="C133" s="497"/>
      <c r="D133" s="497"/>
      <c r="E133" s="497"/>
      <c r="F133" s="497"/>
      <c r="G133" s="498"/>
    </row>
    <row r="134" spans="1:7" ht="49.5" x14ac:dyDescent="0.3">
      <c r="A134" s="324" t="s">
        <v>263</v>
      </c>
      <c r="B134" s="311"/>
      <c r="C134" s="311"/>
      <c r="D134" s="311"/>
      <c r="E134" s="318" t="s">
        <v>321</v>
      </c>
      <c r="F134" s="312"/>
      <c r="G134" s="346" t="s">
        <v>322</v>
      </c>
    </row>
    <row r="135" spans="1:7" x14ac:dyDescent="0.3">
      <c r="A135" s="348">
        <v>1</v>
      </c>
      <c r="B135" s="329" t="s">
        <v>435</v>
      </c>
      <c r="C135" s="329" t="s">
        <v>144</v>
      </c>
      <c r="D135" s="329" t="s">
        <v>279</v>
      </c>
      <c r="E135" s="349">
        <v>1850</v>
      </c>
      <c r="F135" s="329"/>
      <c r="G135" s="351" t="s">
        <v>436</v>
      </c>
    </row>
    <row r="136" spans="1:7" x14ac:dyDescent="0.3">
      <c r="A136" s="348">
        <v>2</v>
      </c>
      <c r="B136" s="329" t="s">
        <v>437</v>
      </c>
      <c r="C136" s="329" t="s">
        <v>143</v>
      </c>
      <c r="D136" s="329" t="s">
        <v>172</v>
      </c>
      <c r="E136" s="349">
        <v>70</v>
      </c>
      <c r="F136" s="329"/>
      <c r="G136" s="351" t="s">
        <v>438</v>
      </c>
    </row>
    <row r="137" spans="1:7" x14ac:dyDescent="0.3">
      <c r="A137" s="348">
        <v>3</v>
      </c>
      <c r="B137" s="329" t="s">
        <v>439</v>
      </c>
      <c r="C137" s="329" t="s">
        <v>143</v>
      </c>
      <c r="D137" s="329" t="s">
        <v>165</v>
      </c>
      <c r="E137" s="349">
        <v>50</v>
      </c>
      <c r="F137" s="329"/>
      <c r="G137" s="351" t="s">
        <v>440</v>
      </c>
    </row>
    <row r="138" spans="1:7" x14ac:dyDescent="0.3">
      <c r="A138" s="348">
        <v>4</v>
      </c>
      <c r="B138" s="329" t="s">
        <v>441</v>
      </c>
      <c r="C138" s="329" t="s">
        <v>143</v>
      </c>
      <c r="D138" s="329" t="s">
        <v>160</v>
      </c>
      <c r="E138" s="349" t="s">
        <v>346</v>
      </c>
      <c r="F138" s="329"/>
      <c r="G138" s="330" t="s">
        <v>442</v>
      </c>
    </row>
    <row r="139" spans="1:7" x14ac:dyDescent="0.3">
      <c r="A139" s="348">
        <v>5</v>
      </c>
      <c r="B139" s="329" t="s">
        <v>443</v>
      </c>
      <c r="C139" s="329" t="s">
        <v>143</v>
      </c>
      <c r="D139" s="329" t="s">
        <v>161</v>
      </c>
      <c r="E139" s="349">
        <v>130</v>
      </c>
      <c r="F139" s="329"/>
      <c r="G139" s="330" t="s">
        <v>442</v>
      </c>
    </row>
    <row r="140" spans="1:7" x14ac:dyDescent="0.3">
      <c r="A140" s="348">
        <v>6</v>
      </c>
      <c r="B140" s="329" t="s">
        <v>444</v>
      </c>
      <c r="C140" s="329" t="s">
        <v>143</v>
      </c>
      <c r="D140" s="329" t="s">
        <v>445</v>
      </c>
      <c r="E140" s="349">
        <v>300</v>
      </c>
      <c r="F140" s="329"/>
      <c r="G140" s="330" t="s">
        <v>442</v>
      </c>
    </row>
    <row r="141" spans="1:7" x14ac:dyDescent="0.3">
      <c r="A141" s="348">
        <v>7</v>
      </c>
      <c r="B141" s="329" t="s">
        <v>446</v>
      </c>
      <c r="C141" s="329" t="s">
        <v>144</v>
      </c>
      <c r="D141" s="329" t="s">
        <v>279</v>
      </c>
      <c r="E141" s="349">
        <v>90</v>
      </c>
      <c r="F141" s="329"/>
      <c r="G141" s="330" t="s">
        <v>447</v>
      </c>
    </row>
    <row r="142" spans="1:7" x14ac:dyDescent="0.3">
      <c r="A142" s="348">
        <v>8</v>
      </c>
      <c r="B142" s="329" t="s">
        <v>448</v>
      </c>
      <c r="C142" s="329" t="s">
        <v>144</v>
      </c>
      <c r="D142" s="329" t="s">
        <v>161</v>
      </c>
      <c r="E142" s="349" t="s">
        <v>346</v>
      </c>
      <c r="F142" s="329"/>
      <c r="G142" s="330" t="s">
        <v>447</v>
      </c>
    </row>
    <row r="143" spans="1:7" x14ac:dyDescent="0.3">
      <c r="A143" s="348">
        <v>9</v>
      </c>
      <c r="B143" s="329" t="s">
        <v>449</v>
      </c>
      <c r="C143" s="329" t="s">
        <v>74</v>
      </c>
      <c r="D143" s="329" t="s">
        <v>184</v>
      </c>
      <c r="E143" s="349">
        <v>150</v>
      </c>
      <c r="F143" s="329"/>
      <c r="G143" s="330" t="s">
        <v>447</v>
      </c>
    </row>
    <row r="144" spans="1:7" x14ac:dyDescent="0.3">
      <c r="A144" s="348">
        <v>10</v>
      </c>
      <c r="B144" s="329" t="s">
        <v>450</v>
      </c>
      <c r="C144" s="329" t="s">
        <v>143</v>
      </c>
      <c r="D144" s="329" t="s">
        <v>279</v>
      </c>
      <c r="E144" s="349">
        <v>90</v>
      </c>
      <c r="F144" s="329"/>
      <c r="G144" s="330" t="s">
        <v>451</v>
      </c>
    </row>
    <row r="145" spans="1:7" x14ac:dyDescent="0.3">
      <c r="A145" s="348">
        <v>11</v>
      </c>
      <c r="B145" s="329" t="s">
        <v>452</v>
      </c>
      <c r="C145" s="329" t="s">
        <v>278</v>
      </c>
      <c r="D145" s="329" t="s">
        <v>160</v>
      </c>
      <c r="E145" s="349">
        <v>170</v>
      </c>
      <c r="F145" s="329"/>
      <c r="G145" s="330" t="s">
        <v>451</v>
      </c>
    </row>
    <row r="146" spans="1:7" x14ac:dyDescent="0.3">
      <c r="A146" s="348">
        <v>12</v>
      </c>
      <c r="B146" s="329" t="s">
        <v>453</v>
      </c>
      <c r="C146" s="329" t="s">
        <v>144</v>
      </c>
      <c r="D146" s="329" t="s">
        <v>279</v>
      </c>
      <c r="E146" s="349" t="s">
        <v>346</v>
      </c>
      <c r="F146" s="329"/>
      <c r="G146" s="330" t="s">
        <v>454</v>
      </c>
    </row>
    <row r="147" spans="1:7" x14ac:dyDescent="0.3">
      <c r="A147" s="348">
        <v>13</v>
      </c>
      <c r="B147" s="329" t="s">
        <v>455</v>
      </c>
      <c r="C147" s="329" t="s">
        <v>278</v>
      </c>
      <c r="D147" s="329" t="s">
        <v>279</v>
      </c>
      <c r="E147" s="349">
        <v>160</v>
      </c>
      <c r="F147" s="329"/>
      <c r="G147" s="330" t="s">
        <v>456</v>
      </c>
    </row>
    <row r="148" spans="1:7" x14ac:dyDescent="0.3">
      <c r="A148" s="348">
        <v>14</v>
      </c>
      <c r="B148" s="329" t="s">
        <v>457</v>
      </c>
      <c r="C148" s="329" t="s">
        <v>144</v>
      </c>
      <c r="D148" s="329" t="s">
        <v>279</v>
      </c>
      <c r="E148" s="349">
        <v>80</v>
      </c>
      <c r="F148" s="329"/>
      <c r="G148" s="330" t="s">
        <v>456</v>
      </c>
    </row>
    <row r="149" spans="1:7" x14ac:dyDescent="0.3">
      <c r="A149" s="348">
        <v>15</v>
      </c>
      <c r="B149" s="329" t="s">
        <v>458</v>
      </c>
      <c r="C149" s="329" t="s">
        <v>144</v>
      </c>
      <c r="D149" s="329" t="s">
        <v>279</v>
      </c>
      <c r="E149" s="349">
        <v>60</v>
      </c>
      <c r="F149" s="329"/>
      <c r="G149" s="330" t="s">
        <v>456</v>
      </c>
    </row>
    <row r="150" spans="1:7" x14ac:dyDescent="0.3">
      <c r="A150" s="348">
        <v>16</v>
      </c>
      <c r="B150" s="329" t="s">
        <v>459</v>
      </c>
      <c r="C150" s="329" t="s">
        <v>143</v>
      </c>
      <c r="D150" s="329" t="s">
        <v>183</v>
      </c>
      <c r="E150" s="349" t="s">
        <v>346</v>
      </c>
      <c r="F150" s="329"/>
      <c r="G150" s="330" t="s">
        <v>456</v>
      </c>
    </row>
    <row r="151" spans="1:7" x14ac:dyDescent="0.3">
      <c r="A151" s="348">
        <v>17</v>
      </c>
      <c r="B151" s="329" t="s">
        <v>460</v>
      </c>
      <c r="C151" s="329" t="s">
        <v>278</v>
      </c>
      <c r="D151" s="329" t="s">
        <v>279</v>
      </c>
      <c r="E151" s="349">
        <v>170</v>
      </c>
      <c r="F151" s="329"/>
      <c r="G151" s="330" t="s">
        <v>461</v>
      </c>
    </row>
    <row r="152" spans="1:7" x14ac:dyDescent="0.3">
      <c r="A152" s="348">
        <v>18</v>
      </c>
      <c r="B152" s="329" t="s">
        <v>462</v>
      </c>
      <c r="C152" s="329" t="s">
        <v>144</v>
      </c>
      <c r="D152" s="329" t="s">
        <v>180</v>
      </c>
      <c r="E152" s="349">
        <v>3500</v>
      </c>
      <c r="F152" s="329"/>
      <c r="G152" s="330" t="s">
        <v>461</v>
      </c>
    </row>
    <row r="153" spans="1:7" x14ac:dyDescent="0.3">
      <c r="A153" s="348">
        <v>19</v>
      </c>
      <c r="B153" s="329" t="s">
        <v>463</v>
      </c>
      <c r="C153" s="329" t="s">
        <v>144</v>
      </c>
      <c r="D153" s="329" t="s">
        <v>162</v>
      </c>
      <c r="E153" s="349">
        <v>60</v>
      </c>
      <c r="F153" s="329"/>
      <c r="G153" s="330" t="s">
        <v>464</v>
      </c>
    </row>
    <row r="154" spans="1:7" x14ac:dyDescent="0.3">
      <c r="A154" s="348">
        <v>20</v>
      </c>
      <c r="B154" s="329" t="s">
        <v>465</v>
      </c>
      <c r="C154" s="329" t="s">
        <v>143</v>
      </c>
      <c r="D154" s="329" t="s">
        <v>176</v>
      </c>
      <c r="E154" s="349">
        <v>150</v>
      </c>
      <c r="F154" s="329"/>
      <c r="G154" s="330" t="s">
        <v>466</v>
      </c>
    </row>
    <row r="155" spans="1:7" x14ac:dyDescent="0.3">
      <c r="A155" s="348">
        <v>21</v>
      </c>
      <c r="B155" s="329" t="s">
        <v>467</v>
      </c>
      <c r="C155" s="329" t="s">
        <v>144</v>
      </c>
      <c r="D155" s="329" t="s">
        <v>279</v>
      </c>
      <c r="E155" s="349">
        <v>320</v>
      </c>
      <c r="F155" s="329"/>
      <c r="G155" s="330" t="s">
        <v>466</v>
      </c>
    </row>
    <row r="156" spans="1:7" x14ac:dyDescent="0.3">
      <c r="A156" s="348">
        <v>22</v>
      </c>
      <c r="B156" s="329" t="s">
        <v>468</v>
      </c>
      <c r="C156" s="329" t="s">
        <v>278</v>
      </c>
      <c r="D156" s="329" t="s">
        <v>279</v>
      </c>
      <c r="E156" s="349">
        <v>420</v>
      </c>
      <c r="F156" s="355"/>
      <c r="G156" s="330" t="s">
        <v>466</v>
      </c>
    </row>
    <row r="157" spans="1:7" x14ac:dyDescent="0.3">
      <c r="A157" s="348">
        <v>23</v>
      </c>
      <c r="B157" s="329" t="s">
        <v>469</v>
      </c>
      <c r="C157" s="329" t="s">
        <v>143</v>
      </c>
      <c r="D157" s="329" t="s">
        <v>169</v>
      </c>
      <c r="E157" s="349">
        <v>110</v>
      </c>
      <c r="F157" s="329"/>
      <c r="G157" s="330" t="s">
        <v>470</v>
      </c>
    </row>
    <row r="158" spans="1:7" x14ac:dyDescent="0.3">
      <c r="A158" s="348">
        <v>24</v>
      </c>
      <c r="B158" s="329" t="s">
        <v>471</v>
      </c>
      <c r="C158" s="329" t="s">
        <v>144</v>
      </c>
      <c r="D158" s="329" t="s">
        <v>169</v>
      </c>
      <c r="E158" s="349" t="s">
        <v>346</v>
      </c>
      <c r="F158" s="329"/>
      <c r="G158" s="330" t="s">
        <v>470</v>
      </c>
    </row>
    <row r="159" spans="1:7" x14ac:dyDescent="0.3">
      <c r="A159" s="348">
        <v>25</v>
      </c>
      <c r="B159" s="329" t="s">
        <v>472</v>
      </c>
      <c r="C159" s="329" t="s">
        <v>74</v>
      </c>
      <c r="D159" s="329" t="s">
        <v>173</v>
      </c>
      <c r="E159" s="349">
        <v>110</v>
      </c>
      <c r="F159" s="329"/>
      <c r="G159" s="330" t="s">
        <v>470</v>
      </c>
    </row>
    <row r="160" spans="1:7" x14ac:dyDescent="0.3">
      <c r="A160" s="348">
        <v>26</v>
      </c>
      <c r="B160" s="329" t="s">
        <v>473</v>
      </c>
      <c r="C160" s="329" t="s">
        <v>278</v>
      </c>
      <c r="D160" s="329" t="s">
        <v>279</v>
      </c>
      <c r="E160" s="349">
        <v>170</v>
      </c>
      <c r="F160" s="329"/>
      <c r="G160" s="330" t="s">
        <v>470</v>
      </c>
    </row>
    <row r="161" spans="1:9" ht="17.25" thickBot="1" x14ac:dyDescent="0.35">
      <c r="A161" s="331"/>
      <c r="B161" s="313" t="s">
        <v>205</v>
      </c>
      <c r="C161" s="314">
        <v>19</v>
      </c>
      <c r="D161" s="315"/>
      <c r="E161" s="316">
        <f>SUM(E135:E160)</f>
        <v>8210</v>
      </c>
      <c r="F161" s="317"/>
      <c r="G161" s="332"/>
    </row>
    <row r="162" spans="1:9" ht="17.25" thickTop="1" x14ac:dyDescent="0.3">
      <c r="A162" s="333"/>
      <c r="G162" s="334"/>
    </row>
    <row r="163" spans="1:9" ht="24" x14ac:dyDescent="0.45">
      <c r="A163" s="496">
        <v>2025</v>
      </c>
      <c r="B163" s="497"/>
      <c r="C163" s="497"/>
      <c r="D163" s="497"/>
      <c r="E163" s="497"/>
      <c r="F163" s="497"/>
      <c r="G163" s="498"/>
    </row>
    <row r="164" spans="1:9" ht="49.5" x14ac:dyDescent="0.3">
      <c r="A164" s="324" t="s">
        <v>263</v>
      </c>
      <c r="B164" s="311"/>
      <c r="C164" s="311"/>
      <c r="D164" s="311"/>
      <c r="E164" s="318" t="s">
        <v>321</v>
      </c>
      <c r="F164" s="312"/>
      <c r="G164" s="346" t="s">
        <v>322</v>
      </c>
    </row>
    <row r="165" spans="1:9" x14ac:dyDescent="0.3">
      <c r="A165" s="333">
        <v>1</v>
      </c>
      <c r="B165" s="5" t="s">
        <v>474</v>
      </c>
      <c r="C165" s="329" t="s">
        <v>143</v>
      </c>
      <c r="D165" s="5" t="s">
        <v>445</v>
      </c>
      <c r="E165" s="5">
        <v>240</v>
      </c>
      <c r="F165" s="356"/>
      <c r="G165" s="357" t="s">
        <v>475</v>
      </c>
    </row>
    <row r="166" spans="1:9" x14ac:dyDescent="0.3">
      <c r="A166" s="333">
        <v>2</v>
      </c>
      <c r="B166" s="5" t="s">
        <v>476</v>
      </c>
      <c r="C166" s="5" t="s">
        <v>143</v>
      </c>
      <c r="D166" s="5" t="s">
        <v>279</v>
      </c>
      <c r="E166" s="5">
        <v>1790</v>
      </c>
      <c r="G166" s="357" t="s">
        <v>475</v>
      </c>
    </row>
    <row r="167" spans="1:9" x14ac:dyDescent="0.3">
      <c r="A167" s="333">
        <v>3</v>
      </c>
      <c r="B167" s="5" t="s">
        <v>477</v>
      </c>
      <c r="C167" s="5" t="s">
        <v>74</v>
      </c>
      <c r="D167" s="5" t="s">
        <v>161</v>
      </c>
      <c r="E167" s="5">
        <v>280</v>
      </c>
      <c r="G167" s="357" t="s">
        <v>475</v>
      </c>
    </row>
    <row r="168" spans="1:9" x14ac:dyDescent="0.3">
      <c r="A168" s="333">
        <v>4</v>
      </c>
      <c r="B168" s="5" t="s">
        <v>478</v>
      </c>
      <c r="C168" s="5" t="s">
        <v>144</v>
      </c>
      <c r="D168" s="5" t="s">
        <v>160</v>
      </c>
      <c r="E168" s="5">
        <v>470</v>
      </c>
      <c r="G168" s="358" t="s">
        <v>479</v>
      </c>
    </row>
    <row r="169" spans="1:9" x14ac:dyDescent="0.3">
      <c r="A169" s="333">
        <v>5</v>
      </c>
      <c r="B169" s="5" t="s">
        <v>480</v>
      </c>
      <c r="C169" s="5" t="s">
        <v>74</v>
      </c>
      <c r="D169" s="5" t="s">
        <v>161</v>
      </c>
      <c r="E169" s="5">
        <v>130</v>
      </c>
      <c r="G169" s="358" t="s">
        <v>481</v>
      </c>
    </row>
    <row r="170" spans="1:9" x14ac:dyDescent="0.3">
      <c r="A170" s="333">
        <v>6</v>
      </c>
      <c r="B170" s="5" t="s">
        <v>482</v>
      </c>
      <c r="C170" s="5" t="s">
        <v>74</v>
      </c>
      <c r="D170" s="5" t="s">
        <v>159</v>
      </c>
      <c r="E170" s="5">
        <v>570</v>
      </c>
      <c r="G170" s="358" t="s">
        <v>481</v>
      </c>
    </row>
    <row r="171" spans="1:9" x14ac:dyDescent="0.3">
      <c r="A171" s="333">
        <f>A170+1</f>
        <v>7</v>
      </c>
      <c r="B171" s="5" t="s">
        <v>483</v>
      </c>
      <c r="C171" s="5" t="s">
        <v>278</v>
      </c>
      <c r="D171" s="5" t="s">
        <v>279</v>
      </c>
      <c r="E171" s="5">
        <v>120</v>
      </c>
      <c r="G171" s="358" t="s">
        <v>484</v>
      </c>
    </row>
    <row r="172" spans="1:9" x14ac:dyDescent="0.3">
      <c r="A172" s="333">
        <v>8</v>
      </c>
      <c r="B172" s="5" t="s">
        <v>485</v>
      </c>
      <c r="C172" s="5" t="s">
        <v>143</v>
      </c>
      <c r="D172" s="5" t="s">
        <v>161</v>
      </c>
      <c r="E172" s="5">
        <v>280</v>
      </c>
      <c r="G172" s="358" t="s">
        <v>486</v>
      </c>
    </row>
    <row r="173" spans="1:9" x14ac:dyDescent="0.3">
      <c r="A173" s="359">
        <f>A172+1</f>
        <v>9</v>
      </c>
      <c r="B173" s="320" t="s">
        <v>487</v>
      </c>
      <c r="C173" s="320" t="s">
        <v>144</v>
      </c>
      <c r="D173" s="320" t="s">
        <v>168</v>
      </c>
      <c r="E173" s="320">
        <v>280</v>
      </c>
      <c r="F173" s="320"/>
      <c r="G173" s="360" t="s">
        <v>488</v>
      </c>
      <c r="H173" s="323"/>
      <c r="I173" s="320"/>
    </row>
    <row r="174" spans="1:9" x14ac:dyDescent="0.3">
      <c r="A174" s="361">
        <v>10</v>
      </c>
      <c r="B174" s="321" t="s">
        <v>489</v>
      </c>
      <c r="C174" s="321" t="s">
        <v>144</v>
      </c>
      <c r="D174" s="321" t="s">
        <v>160</v>
      </c>
      <c r="E174" s="322" t="s">
        <v>346</v>
      </c>
      <c r="F174" s="321"/>
      <c r="G174" s="362" t="s">
        <v>488</v>
      </c>
      <c r="H174" s="323"/>
      <c r="I174" s="320"/>
    </row>
    <row r="175" spans="1:9" x14ac:dyDescent="0.3">
      <c r="A175" s="361">
        <f>A174+1</f>
        <v>11</v>
      </c>
      <c r="B175" s="321" t="s">
        <v>490</v>
      </c>
      <c r="C175" s="321" t="s">
        <v>144</v>
      </c>
      <c r="D175" s="321" t="s">
        <v>177</v>
      </c>
      <c r="E175" s="322" t="s">
        <v>346</v>
      </c>
      <c r="F175" s="321"/>
      <c r="G175" s="362" t="s">
        <v>488</v>
      </c>
      <c r="H175" s="323"/>
      <c r="I175" s="320"/>
    </row>
    <row r="176" spans="1:9" x14ac:dyDescent="0.3">
      <c r="A176" s="361">
        <f>A175+1</f>
        <v>12</v>
      </c>
      <c r="B176" s="321" t="s">
        <v>557</v>
      </c>
      <c r="C176" s="321" t="s">
        <v>143</v>
      </c>
      <c r="D176" s="321" t="s">
        <v>172</v>
      </c>
      <c r="E176" s="322">
        <v>380</v>
      </c>
      <c r="F176" s="321"/>
      <c r="G176" s="362" t="s">
        <v>562</v>
      </c>
    </row>
    <row r="177" spans="1:7" x14ac:dyDescent="0.3">
      <c r="A177" s="361">
        <f t="shared" ref="A177:A179" si="1">A176+1</f>
        <v>13</v>
      </c>
      <c r="B177" s="321" t="s">
        <v>558</v>
      </c>
      <c r="C177" s="321" t="s">
        <v>144</v>
      </c>
      <c r="D177" s="321" t="s">
        <v>160</v>
      </c>
      <c r="E177" s="322">
        <v>130</v>
      </c>
      <c r="F177" s="321"/>
      <c r="G177" s="362" t="s">
        <v>562</v>
      </c>
    </row>
    <row r="178" spans="1:7" x14ac:dyDescent="0.3">
      <c r="A178" s="361">
        <f t="shared" si="1"/>
        <v>14</v>
      </c>
      <c r="B178" s="321" t="s">
        <v>559</v>
      </c>
      <c r="C178" s="321" t="s">
        <v>278</v>
      </c>
      <c r="D178" s="321" t="s">
        <v>279</v>
      </c>
      <c r="E178" s="322" t="s">
        <v>346</v>
      </c>
      <c r="F178" s="321"/>
      <c r="G178" s="362" t="s">
        <v>564</v>
      </c>
    </row>
    <row r="179" spans="1:7" x14ac:dyDescent="0.3">
      <c r="A179" s="361">
        <f t="shared" si="1"/>
        <v>15</v>
      </c>
      <c r="B179" s="321" t="s">
        <v>560</v>
      </c>
      <c r="C179" s="321" t="s">
        <v>143</v>
      </c>
      <c r="D179" s="321" t="s">
        <v>279</v>
      </c>
      <c r="E179" s="322" t="s">
        <v>346</v>
      </c>
      <c r="F179" s="321"/>
      <c r="G179" s="362" t="s">
        <v>564</v>
      </c>
    </row>
    <row r="180" spans="1:7" x14ac:dyDescent="0.3">
      <c r="A180" s="361">
        <f>A179+1</f>
        <v>16</v>
      </c>
      <c r="B180" s="321" t="s">
        <v>561</v>
      </c>
      <c r="C180" s="321" t="s">
        <v>144</v>
      </c>
      <c r="D180" s="321" t="s">
        <v>162</v>
      </c>
      <c r="E180" s="322" t="s">
        <v>346</v>
      </c>
      <c r="F180" s="321"/>
      <c r="G180" s="362" t="s">
        <v>563</v>
      </c>
    </row>
    <row r="181" spans="1:7" x14ac:dyDescent="0.3">
      <c r="A181" s="361">
        <f t="shared" ref="A181:A187" si="2">A180+1</f>
        <v>17</v>
      </c>
      <c r="B181" s="5" t="s">
        <v>575</v>
      </c>
      <c r="C181" s="5" t="s">
        <v>74</v>
      </c>
      <c r="D181" s="5" t="s">
        <v>161</v>
      </c>
      <c r="E181" s="363">
        <v>90</v>
      </c>
      <c r="G181" s="357" t="s">
        <v>585</v>
      </c>
    </row>
    <row r="182" spans="1:7" x14ac:dyDescent="0.3">
      <c r="A182" s="361">
        <f t="shared" si="2"/>
        <v>18</v>
      </c>
      <c r="B182" s="5" t="s">
        <v>576</v>
      </c>
      <c r="C182" s="5" t="s">
        <v>143</v>
      </c>
      <c r="D182" s="5" t="s">
        <v>160</v>
      </c>
      <c r="E182" s="322" t="s">
        <v>346</v>
      </c>
      <c r="G182" s="357" t="s">
        <v>585</v>
      </c>
    </row>
    <row r="183" spans="1:7" x14ac:dyDescent="0.3">
      <c r="A183" s="361">
        <f t="shared" si="2"/>
        <v>19</v>
      </c>
      <c r="B183" s="5" t="s">
        <v>577</v>
      </c>
      <c r="C183" s="5" t="s">
        <v>278</v>
      </c>
      <c r="D183" s="5" t="s">
        <v>279</v>
      </c>
      <c r="E183" s="363">
        <v>220</v>
      </c>
      <c r="G183" s="357" t="s">
        <v>585</v>
      </c>
    </row>
    <row r="184" spans="1:7" x14ac:dyDescent="0.3">
      <c r="A184" s="361">
        <f t="shared" si="2"/>
        <v>20</v>
      </c>
      <c r="B184" s="5" t="s">
        <v>578</v>
      </c>
      <c r="C184" s="5" t="s">
        <v>74</v>
      </c>
      <c r="D184" s="5" t="s">
        <v>171</v>
      </c>
      <c r="E184" s="363">
        <v>150</v>
      </c>
      <c r="G184" s="357" t="s">
        <v>582</v>
      </c>
    </row>
    <row r="185" spans="1:7" x14ac:dyDescent="0.3">
      <c r="A185" s="361">
        <f t="shared" si="2"/>
        <v>21</v>
      </c>
      <c r="B185" s="5" t="s">
        <v>579</v>
      </c>
      <c r="C185" s="5" t="s">
        <v>278</v>
      </c>
      <c r="D185" s="5" t="s">
        <v>279</v>
      </c>
      <c r="E185" s="363">
        <v>220</v>
      </c>
      <c r="G185" s="357" t="s">
        <v>582</v>
      </c>
    </row>
    <row r="186" spans="1:7" x14ac:dyDescent="0.3">
      <c r="A186" s="361">
        <f t="shared" si="2"/>
        <v>22</v>
      </c>
      <c r="B186" s="5" t="s">
        <v>580</v>
      </c>
      <c r="C186" s="5" t="s">
        <v>278</v>
      </c>
      <c r="D186" s="5" t="s">
        <v>279</v>
      </c>
      <c r="E186" s="363">
        <v>430</v>
      </c>
      <c r="G186" s="357" t="s">
        <v>583</v>
      </c>
    </row>
    <row r="187" spans="1:7" x14ac:dyDescent="0.3">
      <c r="A187" s="361">
        <f t="shared" si="2"/>
        <v>23</v>
      </c>
      <c r="B187" s="5" t="s">
        <v>581</v>
      </c>
      <c r="C187" s="5" t="s">
        <v>144</v>
      </c>
      <c r="D187" s="5" t="s">
        <v>160</v>
      </c>
      <c r="E187" s="349">
        <v>60</v>
      </c>
      <c r="G187" s="357" t="s">
        <v>583</v>
      </c>
    </row>
    <row r="188" spans="1:7" ht="17.25" thickBot="1" x14ac:dyDescent="0.35">
      <c r="A188" s="331"/>
      <c r="B188" s="313" t="s">
        <v>205</v>
      </c>
      <c r="C188" s="314">
        <v>19</v>
      </c>
      <c r="D188" s="315"/>
      <c r="E188" s="316">
        <f>SUM(E165:E187)</f>
        <v>5840</v>
      </c>
      <c r="F188" s="317"/>
      <c r="G188" s="332"/>
    </row>
    <row r="189" spans="1:7" ht="17.25" thickTop="1" x14ac:dyDescent="0.3">
      <c r="A189" s="333"/>
      <c r="G189" s="334"/>
    </row>
    <row r="190" spans="1:7" ht="24" x14ac:dyDescent="0.45">
      <c r="A190" s="496">
        <v>2026</v>
      </c>
      <c r="B190" s="497"/>
      <c r="C190" s="497"/>
      <c r="D190" s="497"/>
      <c r="E190" s="497"/>
      <c r="F190" s="497"/>
      <c r="G190" s="498"/>
    </row>
    <row r="191" spans="1:7" ht="49.5" x14ac:dyDescent="0.3">
      <c r="A191" s="324" t="s">
        <v>263</v>
      </c>
      <c r="B191" s="311"/>
      <c r="C191" s="311"/>
      <c r="D191" s="311"/>
      <c r="E191" s="318" t="s">
        <v>321</v>
      </c>
      <c r="F191" s="312"/>
      <c r="G191" s="346" t="s">
        <v>322</v>
      </c>
    </row>
    <row r="192" spans="1:7" x14ac:dyDescent="0.3">
      <c r="A192" s="333">
        <v>1</v>
      </c>
      <c r="B192" s="5" t="s">
        <v>602</v>
      </c>
      <c r="C192" s="329" t="s">
        <v>143</v>
      </c>
      <c r="D192" s="5" t="s">
        <v>159</v>
      </c>
      <c r="E192" s="5">
        <v>110</v>
      </c>
      <c r="F192" s="356"/>
      <c r="G192" s="357" t="s">
        <v>605</v>
      </c>
    </row>
    <row r="193" spans="1:7" x14ac:dyDescent="0.3">
      <c r="A193" s="333">
        <v>2</v>
      </c>
      <c r="B193" s="5" t="s">
        <v>603</v>
      </c>
      <c r="C193" s="5" t="s">
        <v>143</v>
      </c>
      <c r="D193" s="5" t="s">
        <v>279</v>
      </c>
      <c r="E193" s="5">
        <v>330</v>
      </c>
      <c r="G193" s="357" t="s">
        <v>606</v>
      </c>
    </row>
    <row r="194" spans="1:7" x14ac:dyDescent="0.3">
      <c r="A194" s="333">
        <v>3</v>
      </c>
      <c r="B194" s="5" t="s">
        <v>604</v>
      </c>
      <c r="C194" s="5" t="s">
        <v>144</v>
      </c>
      <c r="D194" s="5" t="s">
        <v>160</v>
      </c>
      <c r="E194" s="5">
        <v>120</v>
      </c>
      <c r="G194" s="357" t="s">
        <v>606</v>
      </c>
    </row>
    <row r="195" spans="1:7" x14ac:dyDescent="0.3">
      <c r="A195" s="333">
        <v>4</v>
      </c>
      <c r="B195" s="5" t="s">
        <v>607</v>
      </c>
      <c r="C195" s="5" t="s">
        <v>144</v>
      </c>
      <c r="D195" s="5" t="s">
        <v>190</v>
      </c>
      <c r="E195" s="5">
        <v>640</v>
      </c>
      <c r="G195" s="357" t="s">
        <v>612</v>
      </c>
    </row>
    <row r="196" spans="1:7" x14ac:dyDescent="0.3">
      <c r="A196" s="333">
        <v>5</v>
      </c>
      <c r="B196" s="5" t="s">
        <v>608</v>
      </c>
      <c r="C196" s="5" t="s">
        <v>143</v>
      </c>
      <c r="D196" s="5" t="s">
        <v>279</v>
      </c>
      <c r="E196" s="5">
        <v>50</v>
      </c>
      <c r="G196" s="357" t="s">
        <v>613</v>
      </c>
    </row>
    <row r="197" spans="1:7" x14ac:dyDescent="0.3">
      <c r="A197" s="333">
        <v>6</v>
      </c>
      <c r="B197" s="5" t="s">
        <v>609</v>
      </c>
      <c r="C197" s="5" t="s">
        <v>144</v>
      </c>
      <c r="D197" s="5" t="s">
        <v>176</v>
      </c>
      <c r="E197" s="5">
        <v>190</v>
      </c>
      <c r="G197" s="357" t="s">
        <v>613</v>
      </c>
    </row>
    <row r="198" spans="1:7" x14ac:dyDescent="0.3">
      <c r="A198" s="333">
        <v>7</v>
      </c>
      <c r="B198" s="5" t="s">
        <v>610</v>
      </c>
      <c r="C198" s="5" t="s">
        <v>144</v>
      </c>
      <c r="D198" s="5" t="s">
        <v>160</v>
      </c>
      <c r="E198" s="5">
        <v>960</v>
      </c>
      <c r="G198" s="357" t="s">
        <v>614</v>
      </c>
    </row>
    <row r="199" spans="1:7" x14ac:dyDescent="0.3">
      <c r="A199" s="333">
        <v>8</v>
      </c>
      <c r="B199" s="5" t="s">
        <v>611</v>
      </c>
      <c r="C199" s="5" t="s">
        <v>74</v>
      </c>
      <c r="D199" s="5" t="s">
        <v>190</v>
      </c>
      <c r="E199" s="5">
        <v>100</v>
      </c>
      <c r="G199" s="357" t="s">
        <v>614</v>
      </c>
    </row>
    <row r="200" spans="1:7" x14ac:dyDescent="0.3">
      <c r="A200" s="333">
        <v>9</v>
      </c>
      <c r="B200" s="5" t="s">
        <v>615</v>
      </c>
      <c r="C200" s="5" t="s">
        <v>278</v>
      </c>
      <c r="D200" s="5" t="s">
        <v>279</v>
      </c>
      <c r="E200" s="5">
        <v>155</v>
      </c>
      <c r="G200" s="357" t="s">
        <v>618</v>
      </c>
    </row>
    <row r="201" spans="1:7" x14ac:dyDescent="0.3">
      <c r="A201" s="333">
        <v>10</v>
      </c>
      <c r="B201" s="5" t="s">
        <v>616</v>
      </c>
      <c r="C201" s="5" t="s">
        <v>144</v>
      </c>
      <c r="D201" s="5" t="s">
        <v>160</v>
      </c>
      <c r="E201" s="5">
        <v>65</v>
      </c>
      <c r="G201" s="357" t="s">
        <v>619</v>
      </c>
    </row>
    <row r="202" spans="1:7" x14ac:dyDescent="0.3">
      <c r="A202" s="333">
        <v>11</v>
      </c>
      <c r="B202" s="5" t="s">
        <v>617</v>
      </c>
      <c r="C202" s="5" t="s">
        <v>278</v>
      </c>
      <c r="D202" s="5" t="s">
        <v>279</v>
      </c>
      <c r="E202" s="363">
        <v>155</v>
      </c>
      <c r="G202" s="357" t="s">
        <v>619</v>
      </c>
    </row>
    <row r="203" spans="1:7" x14ac:dyDescent="0.3">
      <c r="A203" s="364"/>
      <c r="B203" s="365" t="s">
        <v>205</v>
      </c>
      <c r="C203" s="366">
        <v>19</v>
      </c>
      <c r="D203" s="367"/>
      <c r="E203" s="368">
        <f>SUM(E192:E202)</f>
        <v>2875</v>
      </c>
      <c r="F203" s="369"/>
      <c r="G203" s="370"/>
    </row>
  </sheetData>
  <mergeCells count="10">
    <mergeCell ref="A190:G190"/>
    <mergeCell ref="A4:B4"/>
    <mergeCell ref="A7:G7"/>
    <mergeCell ref="A63:G63"/>
    <mergeCell ref="A80:G80"/>
    <mergeCell ref="A163:G163"/>
    <mergeCell ref="A133:G133"/>
    <mergeCell ref="A105:G105"/>
    <mergeCell ref="A30:G30"/>
    <mergeCell ref="A47:G47"/>
  </mergeCells>
  <pageMargins left="0.7" right="0.7" top="0.75" bottom="0.75" header="0.3" footer="0.3"/>
  <pageSetup paperSize="9" orientation="portrait" r:id="rId1"/>
  <headerFooter>
    <oddFooter>&amp;L_x000D_&amp;1#&amp;"Arial"&amp;7&amp;KDAD4CE 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66b5f1-6024-4d8d-be8e-309d56dfb258" xsi:nil="true"/>
    <lcf76f155ced4ddcb4097134ff3c332f xmlns="6e9f5385-5fbb-4d4d-9527-0f6fb944ad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149E5C8A8FEC4E9FF9264BA43B576C" ma:contentTypeVersion="13" ma:contentTypeDescription="Create a new document." ma:contentTypeScope="" ma:versionID="1e39f85318ecd7bfa0e8f7464024ebc4">
  <xsd:schema xmlns:xsd="http://www.w3.org/2001/XMLSchema" xmlns:xs="http://www.w3.org/2001/XMLSchema" xmlns:p="http://schemas.microsoft.com/office/2006/metadata/properties" xmlns:ns2="6e9f5385-5fbb-4d4d-9527-0f6fb944ad6b" xmlns:ns3="1766b5f1-6024-4d8d-be8e-309d56dfb258" targetNamespace="http://schemas.microsoft.com/office/2006/metadata/properties" ma:root="true" ma:fieldsID="a92f408d4a8922e5ac87ddcad505315e" ns2:_="" ns3:_="">
    <xsd:import namespace="6e9f5385-5fbb-4d4d-9527-0f6fb944ad6b"/>
    <xsd:import namespace="1766b5f1-6024-4d8d-be8e-309d56dfb25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385-5fbb-4d4d-9527-0f6fb944ad6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6b5f1-6024-4d8d-be8e-309d56dfb25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4f1b9a3-2765-4469-ad06-cdc2836447cf}" ma:internalName="TaxCatchAll" ma:showField="CatchAllData" ma:web="e3794f32-d8bb-4ea2-bcd4-c4dc511b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EA50FC-5C4C-4739-8D9A-BE72770FDC86}">
  <ds:schemaRefs>
    <ds:schemaRef ds:uri="http://schemas.microsoft.com/office/2006/metadata/properties"/>
    <ds:schemaRef ds:uri="http://schemas.microsoft.com/office/infopath/2007/PartnerControls"/>
    <ds:schemaRef ds:uri="1766b5f1-6024-4d8d-be8e-309d56dfb258"/>
    <ds:schemaRef ds:uri="6e9f5385-5fbb-4d4d-9527-0f6fb944ad6b"/>
  </ds:schemaRefs>
</ds:datastoreItem>
</file>

<file path=customXml/itemProps2.xml><?xml version="1.0" encoding="utf-8"?>
<ds:datastoreItem xmlns:ds="http://schemas.openxmlformats.org/officeDocument/2006/customXml" ds:itemID="{BB716BFB-CFFD-41B9-B295-DB04AF7E3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BF0E5-BFE1-4329-A891-781178302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f5385-5fbb-4d4d-9527-0f6fb944ad6b"/>
    <ds:schemaRef ds:uri="1766b5f1-6024-4d8d-be8e-309d56dfb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75d2d60-704b-40a9-a2cb-c739440f4137}" enabled="1" method="Privileged" siteId="{f0bdc1c9-5148-4f86-ac40-edd976e181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START</vt:lpstr>
      <vt:lpstr>Definitions</vt:lpstr>
      <vt:lpstr>Q Figures</vt:lpstr>
      <vt:lpstr>Q BS</vt:lpstr>
      <vt:lpstr>Q Bridge</vt:lpstr>
      <vt:lpstr>Q PGR</vt:lpstr>
      <vt:lpstr>FY Figures</vt:lpstr>
      <vt:lpstr>Sales by country</vt:lpstr>
      <vt:lpstr>FY BS</vt:lpstr>
      <vt:lpstr>Key summary</vt:lpstr>
      <vt:lpstr>SR</vt:lpstr>
      <vt:lpstr>ACQ</vt:lpstr>
    </vt:vector>
  </TitlesOfParts>
  <Manager/>
  <Company>ASSA ABLOY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Lembrér, Holger</dc:creator>
  <cp:keywords/>
  <dc:description/>
  <cp:lastModifiedBy>Olsson, Mattias</cp:lastModifiedBy>
  <cp:revision/>
  <dcterms:created xsi:type="dcterms:W3CDTF">2020-07-16T12:41:43Z</dcterms:created>
  <dcterms:modified xsi:type="dcterms:W3CDTF">2026-10-27T06:42:26Z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0x0101001C149E5C8A8FEC4E9FF9264BA43B576C</vt:lpwstr>
  </property>
  <property fmtid="{D5CDD505-2E9C-101B-9397-08002B2CF9AE}" pid="5" name="Order">
    <vt:r8>1581200</vt:r8>
  </property>
  <property fmtid="{D5CDD505-2E9C-101B-9397-08002B2CF9AE}" pid="6" name="MediaServiceImageTags">
    <vt:lpwstr/>
  </property>
</Properties>
</file>